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activeTab="1"/>
  </bookViews>
  <sheets>
    <sheet name="1-я неделя" sheetId="3" r:id="rId1"/>
    <sheet name=" 2 неделя второй вариант" sheetId="9" r:id="rId2"/>
    <sheet name="Лист1" sheetId="5" r:id="rId3"/>
  </sheets>
  <definedNames>
    <definedName name="_xlnm.Print_Area" localSheetId="0">'1-я неделя'!$A$1:$S$141</definedName>
  </definedNames>
  <calcPr calcId="162913"/>
</workbook>
</file>

<file path=xl/calcChain.xml><?xml version="1.0" encoding="utf-8"?>
<calcChain xmlns="http://schemas.openxmlformats.org/spreadsheetml/2006/main">
  <c r="S136" i="9" l="1"/>
  <c r="Q136" i="9"/>
  <c r="P136" i="9"/>
  <c r="N136" i="9"/>
  <c r="M136" i="9"/>
  <c r="K136" i="9"/>
  <c r="I136" i="9"/>
  <c r="H136" i="9"/>
  <c r="F136" i="9"/>
  <c r="D136" i="9"/>
  <c r="S132" i="9"/>
  <c r="R132" i="9"/>
  <c r="Q132" i="9"/>
  <c r="P132" i="9"/>
  <c r="O132" i="9"/>
  <c r="N132" i="9"/>
  <c r="M132" i="9"/>
  <c r="K132" i="9"/>
  <c r="I132" i="9"/>
  <c r="I137" i="9" s="1"/>
  <c r="H132" i="9"/>
  <c r="F132" i="9"/>
  <c r="S122" i="9"/>
  <c r="R122" i="9"/>
  <c r="R137" i="9" s="1"/>
  <c r="Q122" i="9"/>
  <c r="P122" i="9"/>
  <c r="O122" i="9"/>
  <c r="N122" i="9"/>
  <c r="N137" i="9" s="1"/>
  <c r="M122" i="9"/>
  <c r="K122" i="9"/>
  <c r="I122" i="9"/>
  <c r="H122" i="9"/>
  <c r="H137" i="9" s="1"/>
  <c r="F122" i="9"/>
  <c r="S108" i="9"/>
  <c r="R108" i="9"/>
  <c r="Q108" i="9"/>
  <c r="P108" i="9"/>
  <c r="O108" i="9"/>
  <c r="N108" i="9"/>
  <c r="M108" i="9"/>
  <c r="M109" i="9" s="1"/>
  <c r="K108" i="9"/>
  <c r="I108" i="9"/>
  <c r="H108" i="9"/>
  <c r="F108" i="9"/>
  <c r="D108" i="9"/>
  <c r="S104" i="9"/>
  <c r="R104" i="9"/>
  <c r="Q104" i="9"/>
  <c r="O104" i="9"/>
  <c r="O109" i="9" s="1"/>
  <c r="N104" i="9"/>
  <c r="M104" i="9"/>
  <c r="K104" i="9"/>
  <c r="I104" i="9"/>
  <c r="I109" i="9" s="1"/>
  <c r="H104" i="9"/>
  <c r="F104" i="9"/>
  <c r="S95" i="9"/>
  <c r="R95" i="9"/>
  <c r="R109" i="9" s="1"/>
  <c r="Q95" i="9"/>
  <c r="P95" i="9"/>
  <c r="O95" i="9"/>
  <c r="N95" i="9"/>
  <c r="N109" i="9" s="1"/>
  <c r="M95" i="9"/>
  <c r="K95" i="9"/>
  <c r="I95" i="9"/>
  <c r="H95" i="9"/>
  <c r="H109" i="9" s="1"/>
  <c r="F95" i="9"/>
  <c r="S82" i="9"/>
  <c r="R82" i="9"/>
  <c r="Q82" i="9"/>
  <c r="P82" i="9"/>
  <c r="O82" i="9"/>
  <c r="N82" i="9"/>
  <c r="M82" i="9"/>
  <c r="M83" i="9" s="1"/>
  <c r="K82" i="9"/>
  <c r="I82" i="9"/>
  <c r="H82" i="9"/>
  <c r="F82" i="9"/>
  <c r="F83" i="9" s="1"/>
  <c r="S78" i="9"/>
  <c r="R78" i="9"/>
  <c r="Q78" i="9"/>
  <c r="P78" i="9"/>
  <c r="P83" i="9" s="1"/>
  <c r="O78" i="9"/>
  <c r="N78" i="9"/>
  <c r="M78" i="9"/>
  <c r="K78" i="9"/>
  <c r="K83" i="9" s="1"/>
  <c r="I78" i="9"/>
  <c r="H78" i="9"/>
  <c r="F78" i="9"/>
  <c r="S67" i="9"/>
  <c r="S83" i="9" s="1"/>
  <c r="R67" i="9"/>
  <c r="Q67" i="9"/>
  <c r="P67" i="9"/>
  <c r="O67" i="9"/>
  <c r="O83" i="9" s="1"/>
  <c r="N67" i="9"/>
  <c r="M67" i="9"/>
  <c r="K67" i="9"/>
  <c r="I67" i="9"/>
  <c r="H67" i="9"/>
  <c r="F67" i="9"/>
  <c r="S53" i="9"/>
  <c r="R53" i="9"/>
  <c r="R54" i="9" s="1"/>
  <c r="Q53" i="9"/>
  <c r="P53" i="9"/>
  <c r="O53" i="9"/>
  <c r="N53" i="9"/>
  <c r="N54" i="9" s="1"/>
  <c r="M53" i="9"/>
  <c r="K53" i="9"/>
  <c r="I53" i="9"/>
  <c r="H53" i="9"/>
  <c r="H54" i="9" s="1"/>
  <c r="F53" i="9"/>
  <c r="S49" i="9"/>
  <c r="R49" i="9"/>
  <c r="Q49" i="9"/>
  <c r="P49" i="9"/>
  <c r="O49" i="9"/>
  <c r="N49" i="9"/>
  <c r="M49" i="9"/>
  <c r="M54" i="9" s="1"/>
  <c r="K49" i="9"/>
  <c r="I49" i="9"/>
  <c r="H49" i="9"/>
  <c r="F49" i="9"/>
  <c r="S40" i="9"/>
  <c r="R40" i="9"/>
  <c r="Q40" i="9"/>
  <c r="P40" i="9"/>
  <c r="P54" i="9" s="1"/>
  <c r="O40" i="9"/>
  <c r="N40" i="9"/>
  <c r="M40" i="9"/>
  <c r="K40" i="9"/>
  <c r="K54" i="9" s="1"/>
  <c r="I40" i="9"/>
  <c r="H40" i="9"/>
  <c r="F40" i="9"/>
  <c r="S27" i="9"/>
  <c r="S28" i="9" s="1"/>
  <c r="R27" i="9"/>
  <c r="Q27" i="9"/>
  <c r="P27" i="9"/>
  <c r="O27" i="9"/>
  <c r="O28" i="9" s="1"/>
  <c r="M27" i="9"/>
  <c r="K27" i="9"/>
  <c r="I27" i="9"/>
  <c r="H27" i="9"/>
  <c r="H28" i="9" s="1"/>
  <c r="D27" i="9"/>
  <c r="S23" i="9"/>
  <c r="R23" i="9"/>
  <c r="Q23" i="9"/>
  <c r="P23" i="9"/>
  <c r="O23" i="9"/>
  <c r="N23" i="9"/>
  <c r="N28" i="9"/>
  <c r="M23" i="9"/>
  <c r="K23" i="9"/>
  <c r="I23" i="9"/>
  <c r="H23" i="9"/>
  <c r="F23" i="9"/>
  <c r="F28" i="9"/>
  <c r="S13" i="9"/>
  <c r="R13" i="9"/>
  <c r="Q13" i="9"/>
  <c r="P13" i="9"/>
  <c r="O13" i="9"/>
  <c r="N13" i="9"/>
  <c r="M13" i="9"/>
  <c r="K13" i="9"/>
  <c r="I13" i="9"/>
  <c r="H13" i="9"/>
  <c r="F13" i="9"/>
  <c r="M15" i="3"/>
  <c r="N15" i="3"/>
  <c r="K15" i="3"/>
  <c r="I15" i="3"/>
  <c r="H15" i="3"/>
  <c r="F15" i="3"/>
  <c r="S15" i="3"/>
  <c r="S30" i="3" s="1"/>
  <c r="R15" i="3"/>
  <c r="Q15" i="3"/>
  <c r="P15" i="3"/>
  <c r="O15" i="3"/>
  <c r="N120" i="3"/>
  <c r="I120" i="3"/>
  <c r="H120" i="3"/>
  <c r="F120" i="3"/>
  <c r="H94" i="3"/>
  <c r="F94" i="3"/>
  <c r="F108" i="3" s="1"/>
  <c r="S67" i="3"/>
  <c r="R67" i="3"/>
  <c r="Q67" i="3"/>
  <c r="P67" i="3"/>
  <c r="O67" i="3"/>
  <c r="N67" i="3"/>
  <c r="M67" i="3"/>
  <c r="K67" i="3"/>
  <c r="I67" i="3"/>
  <c r="H67" i="3"/>
  <c r="F67" i="3"/>
  <c r="F50" i="3"/>
  <c r="F42" i="3"/>
  <c r="K42" i="3"/>
  <c r="M42" i="3"/>
  <c r="H42" i="3"/>
  <c r="H55" i="3" s="1"/>
  <c r="I94" i="3"/>
  <c r="I108" i="3"/>
  <c r="F77" i="3"/>
  <c r="O42" i="3"/>
  <c r="S50" i="3"/>
  <c r="P50" i="3"/>
  <c r="H50" i="3"/>
  <c r="R42" i="3"/>
  <c r="Q42" i="3"/>
  <c r="I42" i="3"/>
  <c r="D54" i="3"/>
  <c r="P29" i="3"/>
  <c r="P30" i="3" s="1"/>
  <c r="I29" i="3"/>
  <c r="K25" i="3"/>
  <c r="F25" i="3"/>
  <c r="H129" i="3"/>
  <c r="H134" i="3" s="1"/>
  <c r="H133" i="3"/>
  <c r="S133" i="3"/>
  <c r="S134" i="3" s="1"/>
  <c r="Q139" i="3" s="1"/>
  <c r="Q140" i="3" s="1"/>
  <c r="R133" i="3"/>
  <c r="R134" i="3" s="1"/>
  <c r="Q133" i="3"/>
  <c r="P133" i="3"/>
  <c r="P134" i="3" s="1"/>
  <c r="O133" i="3"/>
  <c r="O134" i="3" s="1"/>
  <c r="M139" i="3" s="1"/>
  <c r="N133" i="3"/>
  <c r="M133" i="3"/>
  <c r="K133" i="3"/>
  <c r="I133" i="3"/>
  <c r="F133" i="3"/>
  <c r="D133" i="3"/>
  <c r="D134" i="3"/>
  <c r="M120" i="3"/>
  <c r="N107" i="3"/>
  <c r="S107" i="3"/>
  <c r="R107" i="3"/>
  <c r="Q107" i="3"/>
  <c r="P107" i="3"/>
  <c r="O107" i="3"/>
  <c r="O108" i="3" s="1"/>
  <c r="M107" i="3"/>
  <c r="K107" i="3"/>
  <c r="I107" i="3"/>
  <c r="M103" i="3"/>
  <c r="M108" i="3" s="1"/>
  <c r="K103" i="3"/>
  <c r="I103" i="3"/>
  <c r="H103" i="3"/>
  <c r="H108" i="3" s="1"/>
  <c r="F103" i="3"/>
  <c r="S94" i="3"/>
  <c r="Q94" i="3"/>
  <c r="P94" i="3"/>
  <c r="O94" i="3"/>
  <c r="N94" i="3"/>
  <c r="M94" i="3"/>
  <c r="K94" i="3"/>
  <c r="K108" i="3" s="1"/>
  <c r="S81" i="3"/>
  <c r="S82" i="3"/>
  <c r="R81" i="3"/>
  <c r="Q81" i="3"/>
  <c r="Q82" i="3" s="1"/>
  <c r="P81" i="3"/>
  <c r="P82" i="3" s="1"/>
  <c r="O81" i="3"/>
  <c r="O82" i="3" s="1"/>
  <c r="N81" i="3"/>
  <c r="M81" i="3"/>
  <c r="M82" i="3"/>
  <c r="K81" i="3"/>
  <c r="I81" i="3"/>
  <c r="I82" i="3" s="1"/>
  <c r="F139" i="3" s="1"/>
  <c r="H81" i="3"/>
  <c r="H82" i="3"/>
  <c r="F81" i="3"/>
  <c r="F82" i="3"/>
  <c r="C139" i="3" s="1"/>
  <c r="S77" i="3"/>
  <c r="R77" i="3"/>
  <c r="R82" i="3" s="1"/>
  <c r="Q77" i="3"/>
  <c r="P77" i="3"/>
  <c r="O77" i="3"/>
  <c r="N77" i="3"/>
  <c r="N82" i="3" s="1"/>
  <c r="M77" i="3"/>
  <c r="I77" i="3"/>
  <c r="H77" i="3"/>
  <c r="S54" i="3"/>
  <c r="S55" i="3" s="1"/>
  <c r="R54" i="3"/>
  <c r="R55" i="3" s="1"/>
  <c r="Q54" i="3"/>
  <c r="Q55" i="3" s="1"/>
  <c r="P54" i="3"/>
  <c r="P55" i="3"/>
  <c r="O54" i="3"/>
  <c r="N54" i="3"/>
  <c r="N55" i="3" s="1"/>
  <c r="M54" i="3"/>
  <c r="K54" i="3"/>
  <c r="I54" i="3"/>
  <c r="I55" i="3"/>
  <c r="H54" i="3"/>
  <c r="F54" i="3"/>
  <c r="F55" i="3"/>
  <c r="Q50" i="3"/>
  <c r="O50" i="3"/>
  <c r="O55" i="3"/>
  <c r="N50" i="3"/>
  <c r="M50" i="3"/>
  <c r="K50" i="3"/>
  <c r="K55" i="3"/>
  <c r="I50" i="3"/>
  <c r="S42" i="3"/>
  <c r="P42" i="3"/>
  <c r="N42" i="3"/>
  <c r="S29" i="3"/>
  <c r="R29" i="3"/>
  <c r="Q29" i="3"/>
  <c r="Q30" i="3" s="1"/>
  <c r="O29" i="3"/>
  <c r="N29" i="3"/>
  <c r="M29" i="3"/>
  <c r="M30" i="3" s="1"/>
  <c r="K29" i="3"/>
  <c r="K30" i="3" s="1"/>
  <c r="H29" i="3"/>
  <c r="H30" i="3" s="1"/>
  <c r="F29" i="3"/>
  <c r="F30" i="3"/>
  <c r="D29" i="3"/>
  <c r="D30" i="3"/>
  <c r="S120" i="3"/>
  <c r="R120" i="3"/>
  <c r="Q120" i="3"/>
  <c r="P120" i="3"/>
  <c r="O120" i="3"/>
  <c r="K120" i="3"/>
  <c r="R94" i="3"/>
  <c r="N129" i="3"/>
  <c r="O129" i="3"/>
  <c r="P129" i="3"/>
  <c r="Q129" i="3"/>
  <c r="Q134" i="3"/>
  <c r="R129" i="3"/>
  <c r="S129" i="3"/>
  <c r="M129" i="3"/>
  <c r="N103" i="3"/>
  <c r="N108" i="3" s="1"/>
  <c r="O103" i="3"/>
  <c r="P103" i="3"/>
  <c r="Q103" i="3"/>
  <c r="Q108" i="3" s="1"/>
  <c r="R103" i="3"/>
  <c r="S103" i="3"/>
  <c r="S108" i="3" s="1"/>
  <c r="R50" i="3"/>
  <c r="N25" i="3"/>
  <c r="N30" i="3" s="1"/>
  <c r="O25" i="3"/>
  <c r="O30" i="3" s="1"/>
  <c r="P25" i="3"/>
  <c r="Q25" i="3"/>
  <c r="R25" i="3"/>
  <c r="R30" i="3" s="1"/>
  <c r="S25" i="3"/>
  <c r="M25" i="3"/>
  <c r="K129" i="3"/>
  <c r="K134" i="3" s="1"/>
  <c r="I129" i="3"/>
  <c r="I134" i="3"/>
  <c r="F129" i="3"/>
  <c r="K77" i="3"/>
  <c r="K82" i="3" s="1"/>
  <c r="I25" i="3"/>
  <c r="I30" i="3" s="1"/>
  <c r="H25" i="3"/>
  <c r="R108" i="3"/>
  <c r="N134" i="3"/>
  <c r="L139" i="3" s="1"/>
  <c r="L140" i="3" s="1"/>
  <c r="M55" i="3"/>
  <c r="F134" i="3"/>
  <c r="M134" i="3"/>
  <c r="P109" i="9"/>
  <c r="I28" i="9"/>
  <c r="M28" i="9"/>
  <c r="P28" i="9"/>
  <c r="R28" i="9"/>
  <c r="K109" i="9"/>
  <c r="F109" i="9"/>
  <c r="Q109" i="9"/>
  <c r="S109" i="9"/>
  <c r="P137" i="9"/>
  <c r="K28" i="9"/>
  <c r="Q28" i="9"/>
  <c r="F54" i="9"/>
  <c r="I54" i="9"/>
  <c r="O54" i="9"/>
  <c r="Q54" i="9"/>
  <c r="S54" i="9"/>
  <c r="H83" i="9"/>
  <c r="N83" i="9"/>
  <c r="R83" i="9"/>
  <c r="I83" i="9"/>
  <c r="Q83" i="9"/>
  <c r="F137" i="9"/>
  <c r="M137" i="9"/>
  <c r="O137" i="9"/>
  <c r="S137" i="9"/>
  <c r="K137" i="9"/>
  <c r="Q137" i="9"/>
  <c r="O142" i="9" s="1"/>
  <c r="O143" i="9" s="1"/>
  <c r="H139" i="3" l="1"/>
  <c r="M142" i="9"/>
  <c r="M143" i="9" s="1"/>
  <c r="N139" i="3"/>
  <c r="N140" i="3" s="1"/>
  <c r="K142" i="9"/>
  <c r="E142" i="9"/>
  <c r="E143" i="9" s="1"/>
  <c r="L142" i="9"/>
  <c r="L143" i="9" s="1"/>
  <c r="P142" i="9"/>
  <c r="P143" i="9" s="1"/>
  <c r="F142" i="9"/>
  <c r="F143" i="9" s="1"/>
  <c r="H142" i="9"/>
  <c r="H143" i="9" s="1"/>
  <c r="C142" i="9"/>
  <c r="C143" i="9" s="1"/>
  <c r="O139" i="3"/>
  <c r="O140" i="3" s="1"/>
  <c r="K139" i="3"/>
  <c r="K140" i="3" s="1"/>
  <c r="E139" i="3"/>
  <c r="Q142" i="9"/>
  <c r="N142" i="9"/>
  <c r="N143" i="9" s="1"/>
  <c r="P139" i="3"/>
  <c r="P140" i="3" s="1"/>
  <c r="P108" i="3"/>
</calcChain>
</file>

<file path=xl/sharedStrings.xml><?xml version="1.0" encoding="utf-8"?>
<sst xmlns="http://schemas.openxmlformats.org/spreadsheetml/2006/main" count="649" uniqueCount="244">
  <si>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</si>
  <si>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</si>
  <si>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</si>
  <si>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</si>
  <si>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</si>
  <si>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</si>
  <si>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</si>
  <si>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</si>
  <si>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7</t>
  </si>
  <si>
    <t>ПОНЕДЕЛЬНИК</t>
  </si>
  <si>
    <t>Завтрак</t>
  </si>
  <si>
    <t>Чай с сахаром и лимоном</t>
  </si>
  <si>
    <t xml:space="preserve">Хлеб пшеничный 
</t>
  </si>
  <si>
    <t>ИТОГО завтрак:</t>
  </si>
  <si>
    <t xml:space="preserve">Обед </t>
  </si>
  <si>
    <t>Хлеб ржаной</t>
  </si>
  <si>
    <t>ИТОГО обед:</t>
  </si>
  <si>
    <t>Компот из смеси сухофруктов</t>
  </si>
  <si>
    <t>ИТОГО понедельник:</t>
  </si>
  <si>
    <t>ВТОРНИК</t>
  </si>
  <si>
    <t>ИТОГО вторник:</t>
  </si>
  <si>
    <t>СРЕДА</t>
  </si>
  <si>
    <t>ЧЕТВЕРГ</t>
  </si>
  <si>
    <t>ИТОГО среда:</t>
  </si>
  <si>
    <t>ИТОГО четверг:</t>
  </si>
  <si>
    <t>ПЯТНИЦА</t>
  </si>
  <si>
    <t>ИТОГО пятница:</t>
  </si>
  <si>
    <t>Каша гречневая рассыпчатая</t>
  </si>
  <si>
    <t>Макаронные изделия отварные</t>
  </si>
  <si>
    <t>2 неделя</t>
  </si>
  <si>
    <t>Итого</t>
  </si>
  <si>
    <t>Итого за весь период</t>
  </si>
  <si>
    <t>Среднее значение за период</t>
  </si>
  <si>
    <t>№ рецептуры</t>
  </si>
  <si>
    <t>В1, мг</t>
  </si>
  <si>
    <t>С, мг</t>
  </si>
  <si>
    <t>А, мг</t>
  </si>
  <si>
    <t>Витамины</t>
  </si>
  <si>
    <t>Mg, мг</t>
  </si>
  <si>
    <t>Са, мг</t>
  </si>
  <si>
    <t>Р, мг</t>
  </si>
  <si>
    <t>Fе, мг</t>
  </si>
  <si>
    <t>Минеральные вещества</t>
  </si>
  <si>
    <t xml:space="preserve">1 неделя           </t>
  </si>
  <si>
    <t>Энергетическая ценность, ккал</t>
  </si>
  <si>
    <t>ИТОГО ПО ПРИМЕРНОМУ МЕНЮ за 2 неделю</t>
  </si>
  <si>
    <t>ИТОГО ПО ПРИМЕРНОМУ МЕНЮ за 1 неделю</t>
  </si>
  <si>
    <t xml:space="preserve">Пюре картофельное </t>
  </si>
  <si>
    <t>200/15</t>
  </si>
  <si>
    <t xml:space="preserve">Борщ с капустой и картофелем </t>
  </si>
  <si>
    <t>Кисель из сока</t>
  </si>
  <si>
    <t>Печенье</t>
  </si>
  <si>
    <t>Каша пшеничная рассыпчатая</t>
  </si>
  <si>
    <t xml:space="preserve">Кофейный напиток с молоком </t>
  </si>
  <si>
    <t>Капуста тушенная</t>
  </si>
  <si>
    <t>Сыр Российский</t>
  </si>
  <si>
    <t>№15 2015г.</t>
  </si>
  <si>
    <t>200/15/7</t>
  </si>
  <si>
    <t>30</t>
  </si>
  <si>
    <t>№377 2015 г.</t>
  </si>
  <si>
    <t>60</t>
  </si>
  <si>
    <t xml:space="preserve">Суп картофельный с горохом </t>
  </si>
  <si>
    <t>Котлеты рубленные из птицы с маслом сливочным</t>
  </si>
  <si>
    <t>№321 2017 г.</t>
  </si>
  <si>
    <t>20</t>
  </si>
  <si>
    <t xml:space="preserve">                                                                                                                                                                               Полдник</t>
  </si>
  <si>
    <t>Сок фруктовый</t>
  </si>
  <si>
    <t>№389 2017г.</t>
  </si>
  <si>
    <t>ИТОГО полдник</t>
  </si>
  <si>
    <t>Омлет натуральный с маслом сливочным</t>
  </si>
  <si>
    <t>№210 2017</t>
  </si>
  <si>
    <t>Свекла тушенная в сметанном соусе</t>
  </si>
  <si>
    <t>№140 2017г.</t>
  </si>
  <si>
    <t xml:space="preserve">Чай с сахаром </t>
  </si>
  <si>
    <t>№376 2017г.</t>
  </si>
  <si>
    <t>Пряник</t>
  </si>
  <si>
    <t>№227 2017 г.</t>
  </si>
  <si>
    <t>Картофель отварной</t>
  </si>
  <si>
    <t>№310 2017 г.</t>
  </si>
  <si>
    <t>№359 2017 г.</t>
  </si>
  <si>
    <t>Кефир</t>
  </si>
  <si>
    <t>№386 2017 г.</t>
  </si>
  <si>
    <t>Булочка домашняя</t>
  </si>
  <si>
    <t>№424 2017г.</t>
  </si>
  <si>
    <t>Итого полдник</t>
  </si>
  <si>
    <t>150</t>
  </si>
  <si>
    <t>Компот из сухофруктов</t>
  </si>
  <si>
    <t>Суп картофельный с рисом</t>
  </si>
  <si>
    <t>№101 2017 г.</t>
  </si>
  <si>
    <t>Фрикадельки из птицы с маслом сливочным</t>
  </si>
  <si>
    <t>90/4</t>
  </si>
  <si>
    <t>№297 2017 г.</t>
  </si>
  <si>
    <t>150/10</t>
  </si>
  <si>
    <t xml:space="preserve">                                                                                                                                                                                ПОЛДНИК</t>
  </si>
  <si>
    <t>150/60</t>
  </si>
  <si>
    <t>№224 2017 г.</t>
  </si>
  <si>
    <t xml:space="preserve">Овощи натуральные свежие или соленые
</t>
  </si>
  <si>
    <t>Щи из свежей капусты</t>
  </si>
  <si>
    <t>№ 87 2017 г.</t>
  </si>
  <si>
    <t>90/40</t>
  </si>
  <si>
    <t>№ 278 2017 г.</t>
  </si>
  <si>
    <t>150/5</t>
  </si>
  <si>
    <t xml:space="preserve">                                                                                                                                                                                        Полдник</t>
  </si>
  <si>
    <t>Молоко кипяченное</t>
  </si>
  <si>
    <t>№385 2017 г.</t>
  </si>
  <si>
    <t>№312 2017г.</t>
  </si>
  <si>
    <t>Суп с макаронами</t>
  </si>
  <si>
    <t>№111 2017 г.</t>
  </si>
  <si>
    <t>№171 2017 г.</t>
  </si>
  <si>
    <t xml:space="preserve">                                                                                                                                                                                   Полдник</t>
  </si>
  <si>
    <t>Ватрушка</t>
  </si>
  <si>
    <t>№410 2017 г.</t>
  </si>
  <si>
    <t>Масло сливочное</t>
  </si>
  <si>
    <t>10</t>
  </si>
  <si>
    <t>Суп из овощей</t>
  </si>
  <si>
    <t>№99 2017 г.</t>
  </si>
  <si>
    <t>№278 2017 г.</t>
  </si>
  <si>
    <t>Рис припущенный</t>
  </si>
  <si>
    <t>№305 2017 г.</t>
  </si>
  <si>
    <t xml:space="preserve">                                                                                                                                                                                                          Полдник</t>
  </si>
  <si>
    <t>№269 2017 г.</t>
  </si>
  <si>
    <t>Вафля</t>
  </si>
  <si>
    <t>Рассольник ленинградский</t>
  </si>
  <si>
    <t>№96 2017 г.</t>
  </si>
  <si>
    <t>Рыба припущенная</t>
  </si>
  <si>
    <t>Рагу из овощей</t>
  </si>
  <si>
    <t>№143 2017 г.</t>
  </si>
  <si>
    <t xml:space="preserve">                                                                                                                                                                                                           Полдник</t>
  </si>
  <si>
    <t>Крендель сахарный</t>
  </si>
  <si>
    <t>№ 415 2017 г.</t>
  </si>
  <si>
    <t>№379 2017 г.</t>
  </si>
  <si>
    <t>Котлета рубленная из птицы с маслом сливочным</t>
  </si>
  <si>
    <t>с маслом сливочным</t>
  </si>
  <si>
    <t>Макароны отварные с маслом сливочным</t>
  </si>
  <si>
    <t>№203 2017 г.</t>
  </si>
  <si>
    <t xml:space="preserve">                                                                                                                                                                                                 Полдник</t>
  </si>
  <si>
    <t>Птица тушенная в соусе совощами</t>
  </si>
  <si>
    <t>№292 2017 г.</t>
  </si>
  <si>
    <t>60/20</t>
  </si>
  <si>
    <t>№140 2017 г.</t>
  </si>
  <si>
    <t>№234 2017 г.</t>
  </si>
  <si>
    <t>Зразы рубленные из говядины с соусом сметанно томатным</t>
  </si>
  <si>
    <t>№274 2017 г.</t>
  </si>
  <si>
    <t>Рис отварной</t>
  </si>
  <si>
    <t>№ 171 2017 г.</t>
  </si>
  <si>
    <t>40</t>
  </si>
  <si>
    <t>Печень по строгановски</t>
  </si>
  <si>
    <t>№255 2017 г.</t>
  </si>
  <si>
    <t>№171  2017 г.</t>
  </si>
  <si>
    <t>№ 102 2017 г.</t>
  </si>
  <si>
    <t>№71 2017</t>
  </si>
  <si>
    <t>№349 2017</t>
  </si>
  <si>
    <t>Хлеб ржано-пшеничный</t>
  </si>
  <si>
    <t>№82 2017</t>
  </si>
  <si>
    <t>№101 2017</t>
  </si>
  <si>
    <t>№171 2017</t>
  </si>
  <si>
    <t>№309 2017</t>
  </si>
  <si>
    <t>№377 2017</t>
  </si>
  <si>
    <t>Пр</t>
  </si>
  <si>
    <t>г№71 2017г</t>
  </si>
  <si>
    <t>750</t>
  </si>
  <si>
    <t>№173 2017</t>
  </si>
  <si>
    <t xml:space="preserve"> Запеканка из творога с морковью со сгущенным молоком</t>
  </si>
  <si>
    <t>Котлета особая с соусом №331</t>
  </si>
  <si>
    <t>\</t>
  </si>
  <si>
    <t>Хлеб пшеничный</t>
  </si>
  <si>
    <t>90/4,5</t>
  </si>
  <si>
    <t>№294  2017</t>
  </si>
  <si>
    <t>90/9</t>
  </si>
  <si>
    <t xml:space="preserve">Овощи натуральные свежие  или соленые (огурец)
</t>
  </si>
  <si>
    <t xml:space="preserve">Овощи натуральные свежие или соленые (огурцы)
</t>
  </si>
  <si>
    <t>№70  2017</t>
  </si>
  <si>
    <t>№309 17 г.</t>
  </si>
  <si>
    <t>Обед</t>
  </si>
  <si>
    <t>90/5</t>
  </si>
  <si>
    <t>765</t>
  </si>
  <si>
    <t>Тефтели мясные с соусом №331</t>
  </si>
  <si>
    <t>Рыба ,тушенная в томате томате с овощами</t>
  </si>
  <si>
    <t>90/60</t>
  </si>
  <si>
    <t>№229  2017г.</t>
  </si>
  <si>
    <t xml:space="preserve">Овощи натуральные свежие или соленые (огурец)
</t>
  </si>
  <si>
    <t>№70 2017</t>
  </si>
  <si>
    <t>Тефтели мясные с соусом сметано томатным №331</t>
  </si>
  <si>
    <t>90/30</t>
  </si>
  <si>
    <t>150/7,5</t>
  </si>
  <si>
    <t xml:space="preserve">90/200 </t>
  </si>
  <si>
    <t>Котлеты рыбные</t>
  </si>
  <si>
    <t>№ 70 2015 г.</t>
  </si>
  <si>
    <t>15</t>
  </si>
  <si>
    <t>100</t>
  </si>
  <si>
    <t>Какао с молоком</t>
  </si>
  <si>
    <t>№377  2017 г.</t>
  </si>
  <si>
    <t>Зефир(рекомендуемый)</t>
  </si>
  <si>
    <t>№382  2017</t>
  </si>
  <si>
    <t>210</t>
  </si>
  <si>
    <t>Суп молочный с крупой (крупа рисовая)</t>
  </si>
  <si>
    <t>№121 2017</t>
  </si>
  <si>
    <t xml:space="preserve">Составила технолог                 </t>
  </si>
  <si>
    <t>Ярцева Л.И.</t>
  </si>
  <si>
    <t>Составлено наосновании Сборника технических нормативов "Сборника рецептур на продукцию для обучающихся во всех образовательных учреждениях". Авторы:Могильный М.П.,Зайцева Т.А., Холодова Е.Н.,Щедрина Т.В., Саркисова В.И., Тимофеева Т.В., Шалтумаев Т.Ш.,Харчеко В.Ю.,Полещук Е.А., Писаренко О.Н., Тинаева А.В.(ГОУ ВПО ПГТУ).( Под редакцией М,П, Могильного и В,А. Тутульяна 2017г.)</t>
  </si>
  <si>
    <t xml:space="preserve">           Составлено на основании Сборника технических нормативов "Сборника рецептур на продукцию для обучающихся во всех образовательных учреждениях". Авторы :Могильный М.П., Зайцева Т.А.,ХолодоваЕ.Н., Щедрина Т.В.,Саркисова В.И.,Тимофеева Т.В..,Шалтумаев Т.Ш.,Харченко В.Ю.,Полещук Е.А.,Писаренко О.Н.,Тинаева А.В.(ГОУ ВПО ПГТУ).(Под редакцией М.П. Могильного В.А.Тутельяна 2017 г.</t>
  </si>
  <si>
    <t xml:space="preserve">                                 </t>
  </si>
  <si>
    <t xml:space="preserve">Составила технолог                                </t>
  </si>
  <si>
    <t>Пельмени мясные отварные(полуфабрикат ) промышленного производства замороженные(весовые)</t>
  </si>
  <si>
    <t>№392  2017 г.</t>
  </si>
  <si>
    <t>240/6</t>
  </si>
  <si>
    <t>Яблоки(рекомендуемые)</t>
  </si>
  <si>
    <t>Котлеты рубленные из птицы с соусом сметанным №330</t>
  </si>
  <si>
    <t>№294  2017г.</t>
  </si>
  <si>
    <t>90/50</t>
  </si>
  <si>
    <t xml:space="preserve">Овощи натуральные соленые
</t>
  </si>
  <si>
    <t>756</t>
  </si>
  <si>
    <t>1548</t>
  </si>
  <si>
    <t>580</t>
  </si>
  <si>
    <t>1590</t>
  </si>
  <si>
    <t>Запеканка из творога</t>
  </si>
  <si>
    <t>150/50</t>
  </si>
  <si>
    <t>№223 2017</t>
  </si>
  <si>
    <t>Печенье(кондитерские изделия)</t>
  </si>
  <si>
    <t>Яблоки (рекомендуемые)</t>
  </si>
  <si>
    <t>№338 2017</t>
  </si>
  <si>
    <t>Итого завтрак:</t>
  </si>
  <si>
    <t>№;382 2017г</t>
  </si>
  <si>
    <t>1560</t>
  </si>
  <si>
    <t>Каша вязкая молочная пшенная</t>
  </si>
  <si>
    <t>№14 2017</t>
  </si>
  <si>
    <t>Пряники</t>
  </si>
  <si>
    <t>550</t>
  </si>
  <si>
    <t>1556,5</t>
  </si>
  <si>
    <t xml:space="preserve">Овощи натуральные соленые (огурец)
</t>
  </si>
  <si>
    <t>№ 70 2015</t>
  </si>
  <si>
    <t>Фрикадельки(говядина)в соусе сметанно-томатном№ 331</t>
  </si>
  <si>
    <t>№280 2017</t>
  </si>
  <si>
    <t>№310 2017</t>
  </si>
  <si>
    <t>Чай с лимоном</t>
  </si>
  <si>
    <t>Свекла ,тушенная в соусе№326</t>
  </si>
  <si>
    <t>№376 2017</t>
  </si>
  <si>
    <t>Итого завтрак</t>
  </si>
  <si>
    <t>684</t>
  </si>
  <si>
    <t>Щи из свежей капусты с картофелем</t>
  </si>
  <si>
    <t>№ 88 2017 г.</t>
  </si>
  <si>
    <t xml:space="preserve">                                                                                                                                      Полдник</t>
  </si>
  <si>
    <t xml:space="preserve">УТВЕРЖДАЮ                                                                                                                                   Исполняющий обязанности директора МОУ СОШ № 7 _________С.Н.Куникина                        </t>
  </si>
  <si>
    <t>ДЕСЯТИДНЕВНОЕ  МЕНЮ ГОРЯЧИХ ЗАВТРАКОВ И ОБЕДОВ ДЛЯ ПИТАНИЯ УЧАЩИХСЯ МОУ СОШ № 7  НА 2023-2024 УЧЕБНЫЙ ГОД ОТ 7 ДО 11 ЛЕТ (зимне-весеннее)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</si>
</sst>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#,##0.0;\-#,##0.0"/>
  </numFmts>
  <fonts count="24" x14ac:knownFonts="1">
    <font>
      <sz val="10"/>
      <name val="Arial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59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center" vertical="top"/>
    </xf>
    <xf numFmtId="0" fontId="2" fillId="2" borderId="0">
      <alignment horizontal="left" vertical="top"/>
    </xf>
    <xf numFmtId="0" fontId="1" fillId="0" borderId="0"/>
  </cellStyleXfs>
  <cellXfs count="306">
    <xf numFmtId="0" fontId="0" fillId="0" borderId="0" xfId="0"/>
    <xf numFmtId="0" fontId="4" fillId="3" borderId="1" xfId="1" applyFont="1" applyFill="1" applyBorder="1" applyAlignment="1">
      <alignment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top" wrapText="1"/>
    </xf>
    <xf numFmtId="2" fontId="4" fillId="3" borderId="1" xfId="2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top" wrapText="1"/>
    </xf>
    <xf numFmtId="2" fontId="9" fillId="3" borderId="1" xfId="4" applyNumberFormat="1" applyFont="1" applyFill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2" fontId="9" fillId="3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3" borderId="1" xfId="3" applyFont="1" applyFill="1" applyBorder="1" applyAlignment="1">
      <alignment horizontal="center" vertical="top" wrapText="1"/>
    </xf>
    <xf numFmtId="0" fontId="4" fillId="3" borderId="1" xfId="4" applyFont="1" applyFill="1" applyBorder="1" applyAlignment="1">
      <alignment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88" fontId="2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2" xfId="1" applyFont="1" applyFill="1" applyBorder="1" applyAlignment="1">
      <alignment horizontal="center" vertical="top" wrapText="1"/>
    </xf>
    <xf numFmtId="39" fontId="23" fillId="0" borderId="0" xfId="0" applyNumberFormat="1" applyFont="1" applyAlignment="1">
      <alignment vertical="center" wrapText="1"/>
    </xf>
    <xf numFmtId="39" fontId="22" fillId="0" borderId="1" xfId="0" applyNumberFormat="1" applyFont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top" wrapText="1"/>
    </xf>
    <xf numFmtId="0" fontId="4" fillId="3" borderId="2" xfId="3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top" wrapText="1"/>
    </xf>
    <xf numFmtId="2" fontId="4" fillId="3" borderId="1" xfId="4" applyNumberFormat="1" applyFont="1" applyFill="1" applyBorder="1" applyAlignment="1">
      <alignment horizontal="center" vertical="top" wrapText="1"/>
    </xf>
    <xf numFmtId="188" fontId="22" fillId="0" borderId="0" xfId="0" applyNumberFormat="1" applyFont="1" applyBorder="1" applyAlignment="1">
      <alignment horizontal="center" vertical="center" wrapText="1"/>
    </xf>
    <xf numFmtId="39" fontId="2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2" fontId="4" fillId="3" borderId="1" xfId="2" applyNumberFormat="1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top" wrapText="1"/>
    </xf>
    <xf numFmtId="2" fontId="9" fillId="0" borderId="1" xfId="4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88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 vertical="center" wrapText="1"/>
    </xf>
    <xf numFmtId="2" fontId="15" fillId="3" borderId="1" xfId="2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2" fontId="15" fillId="3" borderId="1" xfId="2" applyNumberFormat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188" fontId="22" fillId="0" borderId="2" xfId="0" applyNumberFormat="1" applyFont="1" applyBorder="1" applyAlignment="1">
      <alignment horizontal="center" wrapText="1"/>
    </xf>
    <xf numFmtId="188" fontId="22" fillId="0" borderId="3" xfId="0" applyNumberFormat="1" applyFont="1" applyBorder="1" applyAlignment="1">
      <alignment horizontal="center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vertical="top" wrapText="1"/>
    </xf>
    <xf numFmtId="2" fontId="4" fillId="3" borderId="1" xfId="2" applyNumberFormat="1" applyFont="1" applyFill="1" applyBorder="1" applyAlignment="1">
      <alignment horizontal="center" vertical="top" wrapText="1"/>
    </xf>
    <xf numFmtId="2" fontId="4" fillId="3" borderId="2" xfId="4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4" fillId="3" borderId="2" xfId="2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3" borderId="2" xfId="4" applyFont="1" applyFill="1" applyBorder="1" applyAlignment="1">
      <alignment vertical="top" wrapText="1"/>
    </xf>
    <xf numFmtId="0" fontId="0" fillId="0" borderId="4" xfId="0" applyBorder="1" applyAlignment="1"/>
    <xf numFmtId="0" fontId="0" fillId="0" borderId="3" xfId="0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top" wrapText="1"/>
    </xf>
    <xf numFmtId="0" fontId="9" fillId="3" borderId="2" xfId="4" applyFont="1" applyFill="1" applyBorder="1" applyAlignment="1">
      <alignment horizontal="center" vertical="top" wrapText="1"/>
    </xf>
    <xf numFmtId="2" fontId="9" fillId="3" borderId="2" xfId="4" applyNumberFormat="1" applyFont="1" applyFill="1" applyBorder="1" applyAlignment="1">
      <alignment horizontal="center" vertical="top" wrapText="1"/>
    </xf>
    <xf numFmtId="2" fontId="9" fillId="3" borderId="1" xfId="4" applyNumberFormat="1" applyFont="1" applyFill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top" wrapText="1"/>
    </xf>
    <xf numFmtId="0" fontId="4" fillId="3" borderId="2" xfId="4" applyFont="1" applyFill="1" applyBorder="1" applyAlignment="1">
      <alignment horizontal="center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9" fillId="3" borderId="1" xfId="4" applyFont="1" applyFill="1" applyBorder="1" applyAlignment="1">
      <alignment horizontal="center" vertical="center" wrapText="1"/>
    </xf>
    <xf numFmtId="2" fontId="9" fillId="3" borderId="1" xfId="4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3" borderId="1" xfId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49" fontId="9" fillId="3" borderId="1" xfId="2" applyNumberFormat="1" applyFont="1" applyFill="1" applyBorder="1" applyAlignment="1">
      <alignment horizontal="center" vertical="top" wrapText="1"/>
    </xf>
    <xf numFmtId="0" fontId="4" fillId="3" borderId="1" xfId="2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2" applyNumberFormat="1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top" wrapText="1"/>
    </xf>
    <xf numFmtId="0" fontId="6" fillId="0" borderId="9" xfId="0" applyFont="1" applyBorder="1" applyAlignment="1"/>
    <xf numFmtId="0" fontId="0" fillId="0" borderId="12" xfId="0" applyBorder="1" applyAlignment="1"/>
    <xf numFmtId="0" fontId="4" fillId="3" borderId="2" xfId="2" applyFont="1" applyFill="1" applyBorder="1" applyAlignment="1">
      <alignment horizontal="left" vertical="top" wrapText="1"/>
    </xf>
    <xf numFmtId="0" fontId="4" fillId="3" borderId="3" xfId="2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49" fontId="9" fillId="3" borderId="1" xfId="4" applyNumberFormat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9" fillId="0" borderId="1" xfId="4" applyFont="1" applyFill="1" applyBorder="1" applyAlignment="1">
      <alignment horizontal="center" vertical="top" wrapText="1"/>
    </xf>
    <xf numFmtId="2" fontId="9" fillId="0" borderId="1" xfId="4" applyNumberFormat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3" borderId="1" xfId="2" applyNumberFormat="1" applyFont="1" applyFill="1" applyBorder="1" applyAlignment="1">
      <alignment horizontal="center" vertical="top" wrapText="1"/>
    </xf>
    <xf numFmtId="188" fontId="22" fillId="0" borderId="1" xfId="0" applyNumberFormat="1" applyFont="1" applyBorder="1" applyAlignment="1">
      <alignment horizontal="center" vertical="center" wrapText="1"/>
    </xf>
    <xf numFmtId="39" fontId="23" fillId="0" borderId="0" xfId="0" applyNumberFormat="1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4" borderId="7" xfId="1" applyFont="1" applyFill="1" applyBorder="1" applyAlignment="1">
      <alignment horizontal="left" vertical="top" wrapText="1"/>
    </xf>
    <xf numFmtId="0" fontId="4" fillId="4" borderId="8" xfId="1" applyFont="1" applyFill="1" applyBorder="1" applyAlignment="1">
      <alignment horizontal="left" vertical="top" wrapText="1"/>
    </xf>
    <xf numFmtId="49" fontId="9" fillId="3" borderId="2" xfId="4" applyNumberFormat="1" applyFont="1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vertical="center" wrapText="1"/>
    </xf>
    <xf numFmtId="0" fontId="4" fillId="3" borderId="8" xfId="2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9" fontId="9" fillId="0" borderId="1" xfId="4" applyNumberFormat="1" applyFont="1" applyFill="1" applyBorder="1" applyAlignment="1">
      <alignment horizontal="center" vertical="top" wrapText="1"/>
    </xf>
    <xf numFmtId="0" fontId="4" fillId="3" borderId="5" xfId="2" applyFont="1" applyFill="1" applyBorder="1" applyAlignment="1">
      <alignment horizontal="left" vertical="top" wrapText="1"/>
    </xf>
    <xf numFmtId="0" fontId="4" fillId="3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 wrapText="1"/>
    </xf>
    <xf numFmtId="2" fontId="4" fillId="3" borderId="8" xfId="2" applyNumberFormat="1" applyFont="1" applyFill="1" applyBorder="1" applyAlignment="1">
      <alignment horizontal="center" vertical="center" wrapText="1"/>
    </xf>
    <xf numFmtId="2" fontId="4" fillId="3" borderId="5" xfId="2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2" fontId="4" fillId="3" borderId="3" xfId="2" applyNumberFormat="1" applyFont="1" applyFill="1" applyBorder="1" applyAlignment="1">
      <alignment horizontal="center" vertical="top" wrapText="1"/>
    </xf>
    <xf numFmtId="49" fontId="4" fillId="3" borderId="3" xfId="2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3" borderId="4" xfId="4" applyFont="1" applyFill="1" applyBorder="1" applyAlignment="1">
      <alignment horizontal="center" vertical="top" wrapText="1"/>
    </xf>
    <xf numFmtId="0" fontId="9" fillId="3" borderId="3" xfId="4" applyFont="1" applyFill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top" wrapText="1"/>
    </xf>
    <xf numFmtId="0" fontId="4" fillId="3" borderId="1" xfId="4" applyFont="1" applyFill="1" applyBorder="1" applyAlignment="1">
      <alignment horizontal="center"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top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3" borderId="2" xfId="2" applyFont="1" applyFill="1" applyBorder="1" applyAlignment="1">
      <alignment horizontal="center" vertical="top" wrapText="1"/>
    </xf>
    <xf numFmtId="0" fontId="12" fillId="3" borderId="1" xfId="4" applyFont="1" applyFill="1" applyBorder="1" applyAlignment="1">
      <alignment horizontal="center" vertical="top" wrapText="1"/>
    </xf>
    <xf numFmtId="0" fontId="9" fillId="3" borderId="2" xfId="4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9" fillId="3" borderId="2" xfId="4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top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left" vertical="top" wrapText="1"/>
    </xf>
    <xf numFmtId="0" fontId="4" fillId="3" borderId="2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2" fontId="4" fillId="3" borderId="2" xfId="4" applyNumberFormat="1" applyFont="1" applyFill="1" applyBorder="1" applyAlignment="1">
      <alignment horizontal="center" vertical="center" wrapText="1"/>
    </xf>
    <xf numFmtId="2" fontId="4" fillId="3" borderId="3" xfId="4" applyNumberFormat="1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top" wrapText="1"/>
    </xf>
    <xf numFmtId="0" fontId="12" fillId="3" borderId="3" xfId="4" applyFont="1" applyFill="1" applyBorder="1" applyAlignment="1">
      <alignment horizontal="center" vertical="top" wrapText="1"/>
    </xf>
    <xf numFmtId="0" fontId="9" fillId="3" borderId="3" xfId="4" applyFont="1" applyFill="1" applyBorder="1" applyAlignment="1">
      <alignment horizontal="center" vertical="center" wrapText="1"/>
    </xf>
    <xf numFmtId="2" fontId="9" fillId="3" borderId="3" xfId="4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2" fontId="4" fillId="3" borderId="2" xfId="2" applyNumberFormat="1" applyFont="1" applyFill="1" applyBorder="1" applyAlignment="1">
      <alignment horizontal="center" vertical="center" wrapText="1"/>
    </xf>
    <xf numFmtId="49" fontId="9" fillId="3" borderId="1" xfId="4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center" vertical="top" wrapText="1"/>
    </xf>
    <xf numFmtId="0" fontId="9" fillId="3" borderId="3" xfId="2" applyFont="1" applyFill="1" applyBorder="1" applyAlignment="1">
      <alignment horizontal="center" vertical="top" wrapText="1"/>
    </xf>
    <xf numFmtId="0" fontId="4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3" xfId="2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vertical="top" wrapText="1"/>
    </xf>
    <xf numFmtId="0" fontId="6" fillId="3" borderId="10" xfId="1" applyFont="1" applyFill="1" applyBorder="1" applyAlignment="1">
      <alignment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3" borderId="3" xfId="2" applyFont="1" applyFill="1" applyBorder="1" applyAlignment="1">
      <alignment horizontal="center" vertical="center" wrapText="1"/>
    </xf>
    <xf numFmtId="2" fontId="4" fillId="3" borderId="3" xfId="2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3" borderId="2" xfId="2" applyFont="1" applyFill="1" applyBorder="1" applyAlignment="1">
      <alignment horizontal="center" vertical="top" wrapText="1"/>
    </xf>
    <xf numFmtId="0" fontId="15" fillId="3" borderId="3" xfId="2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left" vertical="top" wrapText="1"/>
    </xf>
    <xf numFmtId="0" fontId="16" fillId="3" borderId="1" xfId="2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top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49" fontId="16" fillId="3" borderId="2" xfId="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left" vertical="top" wrapText="1"/>
    </xf>
    <xf numFmtId="49" fontId="15" fillId="3" borderId="1" xfId="2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left" vertical="top" wrapText="1"/>
    </xf>
    <xf numFmtId="0" fontId="15" fillId="3" borderId="2" xfId="1" applyFont="1" applyFill="1" applyBorder="1" applyAlignment="1">
      <alignment vertical="top" wrapText="1"/>
    </xf>
    <xf numFmtId="0" fontId="15" fillId="3" borderId="3" xfId="1" applyFont="1" applyFill="1" applyBorder="1" applyAlignment="1">
      <alignment vertical="top" wrapText="1"/>
    </xf>
    <xf numFmtId="0" fontId="15" fillId="3" borderId="7" xfId="2" applyFont="1" applyFill="1" applyBorder="1" applyAlignment="1">
      <alignment vertical="center" wrapText="1"/>
    </xf>
    <xf numFmtId="0" fontId="15" fillId="3" borderId="8" xfId="2" applyFont="1" applyFill="1" applyBorder="1" applyAlignment="1">
      <alignment vertical="center"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top" wrapText="1"/>
    </xf>
    <xf numFmtId="0" fontId="18" fillId="3" borderId="1" xfId="2" applyFont="1" applyFill="1" applyBorder="1" applyAlignment="1">
      <alignment horizontal="center" vertical="top" wrapText="1"/>
    </xf>
    <xf numFmtId="0" fontId="15" fillId="3" borderId="2" xfId="2" applyFont="1" applyFill="1" applyBorder="1" applyAlignment="1">
      <alignment horizontal="left" vertical="top" wrapText="1"/>
    </xf>
    <xf numFmtId="49" fontId="15" fillId="3" borderId="2" xfId="2" applyNumberFormat="1" applyFont="1" applyFill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5" fillId="3" borderId="1" xfId="1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2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horizontal="center" vertical="top" wrapText="1"/>
    </xf>
    <xf numFmtId="0" fontId="15" fillId="3" borderId="1" xfId="2" applyFont="1" applyFill="1" applyBorder="1" applyAlignment="1">
      <alignment horizontal="center" vertical="top" wrapText="1"/>
    </xf>
    <xf numFmtId="2" fontId="15" fillId="3" borderId="1" xfId="2" applyNumberFormat="1" applyFont="1" applyFill="1" applyBorder="1" applyAlignment="1">
      <alignment horizontal="center" vertical="top" wrapText="1"/>
    </xf>
    <xf numFmtId="0" fontId="18" fillId="3" borderId="1" xfId="4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12" fillId="3" borderId="1" xfId="4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left" vertical="top" wrapText="1"/>
    </xf>
    <xf numFmtId="0" fontId="6" fillId="4" borderId="8" xfId="2" applyFont="1" applyFill="1" applyBorder="1" applyAlignment="1">
      <alignment horizontal="left" vertical="top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0" fontId="18" fillId="3" borderId="2" xfId="4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S0" xfId="1"/>
    <cellStyle name="S1" xfId="2"/>
    <cellStyle name="S2" xfId="3"/>
    <cellStyle name="S3" xfId="4"/>
    <cellStyle name="Обычный" xfId="0" builtinId="0"/>
    <cellStyle name="Обыч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view="pageLayout" zoomScaleNormal="150" zoomScaleSheetLayoutView="100" workbookViewId="0">
      <selection activeCell="Q14" sqref="Q14"/>
    </sheetView>
  </sheetViews>
  <sheetFormatPr defaultRowHeight="12.75" x14ac:dyDescent="0.2"/>
  <cols>
    <col min="1" max="1" width="6.140625" style="2" customWidth="1"/>
    <col min="2" max="2" width="9.140625" style="2"/>
    <col min="3" max="3" width="16.28515625" style="2" customWidth="1"/>
    <col min="4" max="4" width="5" style="4" customWidth="1"/>
    <col min="5" max="5" width="8.28515625" style="4" customWidth="1"/>
    <col min="6" max="6" width="5.28515625" style="4" customWidth="1"/>
    <col min="7" max="7" width="5.5703125" style="4" customWidth="1"/>
    <col min="8" max="8" width="8.7109375" style="4" customWidth="1"/>
    <col min="9" max="9" width="5.5703125" style="4" customWidth="1"/>
    <col min="10" max="10" width="5.7109375" style="4" customWidth="1"/>
    <col min="11" max="12" width="12.85546875" style="4" customWidth="1"/>
    <col min="13" max="14" width="8.5703125" style="4" customWidth="1"/>
    <col min="15" max="15" width="8.7109375" style="4" customWidth="1"/>
    <col min="16" max="16" width="11.5703125" style="4" customWidth="1"/>
    <col min="17" max="17" width="13.140625" style="4" customWidth="1"/>
    <col min="18" max="18" width="8.28515625" style="4" customWidth="1"/>
    <col min="19" max="19" width="8" style="4" customWidth="1"/>
    <col min="20" max="16384" width="9.140625" style="2"/>
  </cols>
  <sheetData>
    <row r="1" spans="1:19" ht="85.5" customHeight="1" x14ac:dyDescent="0.2">
      <c r="A1" s="156"/>
      <c r="B1" s="157"/>
      <c r="C1" s="157"/>
      <c r="D1" s="157"/>
      <c r="E1" s="157"/>
      <c r="F1" s="157"/>
      <c r="G1" s="158"/>
      <c r="H1" s="159"/>
      <c r="I1" s="159"/>
      <c r="J1" s="159"/>
      <c r="K1" s="159"/>
      <c r="L1" s="159"/>
      <c r="M1" s="159"/>
      <c r="N1" s="159"/>
      <c r="O1" s="156" t="s">
        <v>242</v>
      </c>
      <c r="P1" s="157"/>
      <c r="Q1" s="157"/>
      <c r="R1" s="157"/>
      <c r="S1" s="157"/>
    </row>
    <row r="2" spans="1:19" ht="19.5" customHeight="1" x14ac:dyDescent="0.2">
      <c r="A2" s="165" t="s">
        <v>243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1:19" ht="19.5" customHeight="1" x14ac:dyDescent="0.2">
      <c r="A3" s="16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9"/>
    </row>
    <row r="4" spans="1:19" x14ac:dyDescent="0.2">
      <c r="A4" s="117" t="s">
        <v>43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x14ac:dyDescent="0.2">
      <c r="A5" s="116" t="s">
        <v>0</v>
      </c>
      <c r="B5" s="116" t="s">
        <v>1</v>
      </c>
      <c r="C5" s="116"/>
      <c r="D5" s="116" t="s">
        <v>2</v>
      </c>
      <c r="E5" s="116"/>
      <c r="F5" s="116" t="s">
        <v>3</v>
      </c>
      <c r="G5" s="116"/>
      <c r="H5" s="116"/>
      <c r="I5" s="116"/>
      <c r="J5" s="116"/>
      <c r="K5" s="110" t="s">
        <v>4</v>
      </c>
      <c r="L5" s="118" t="s">
        <v>33</v>
      </c>
      <c r="M5" s="109" t="s">
        <v>37</v>
      </c>
      <c r="N5" s="109"/>
      <c r="O5" s="109"/>
      <c r="P5" s="109" t="s">
        <v>42</v>
      </c>
      <c r="Q5" s="109"/>
      <c r="R5" s="109"/>
      <c r="S5" s="109"/>
    </row>
    <row r="6" spans="1:19" ht="26.25" customHeight="1" x14ac:dyDescent="0.2">
      <c r="A6" s="116"/>
      <c r="B6" s="116"/>
      <c r="C6" s="116"/>
      <c r="D6" s="116"/>
      <c r="E6" s="116"/>
      <c r="F6" s="116" t="s">
        <v>5</v>
      </c>
      <c r="G6" s="116"/>
      <c r="H6" s="5" t="s">
        <v>6</v>
      </c>
      <c r="I6" s="116" t="s">
        <v>7</v>
      </c>
      <c r="J6" s="116"/>
      <c r="K6" s="110"/>
      <c r="L6" s="118"/>
      <c r="M6" s="15" t="s">
        <v>34</v>
      </c>
      <c r="N6" s="15" t="s">
        <v>35</v>
      </c>
      <c r="O6" s="15" t="s">
        <v>36</v>
      </c>
      <c r="P6" s="15" t="s">
        <v>38</v>
      </c>
      <c r="Q6" s="15" t="s">
        <v>39</v>
      </c>
      <c r="R6" s="15" t="s">
        <v>40</v>
      </c>
      <c r="S6" s="15" t="s">
        <v>41</v>
      </c>
    </row>
    <row r="7" spans="1:19" x14ac:dyDescent="0.2">
      <c r="A7" s="5">
        <v>1</v>
      </c>
      <c r="B7" s="116">
        <v>2</v>
      </c>
      <c r="C7" s="116"/>
      <c r="D7" s="116">
        <v>3</v>
      </c>
      <c r="E7" s="116"/>
      <c r="F7" s="116">
        <v>4</v>
      </c>
      <c r="G7" s="116"/>
      <c r="H7" s="6">
        <v>5</v>
      </c>
      <c r="I7" s="116">
        <v>6</v>
      </c>
      <c r="J7" s="116"/>
      <c r="K7" s="16" t="s">
        <v>8</v>
      </c>
      <c r="L7" s="20">
        <v>8</v>
      </c>
      <c r="M7" s="15">
        <v>9</v>
      </c>
      <c r="N7" s="15">
        <v>10</v>
      </c>
      <c r="O7" s="15">
        <v>11</v>
      </c>
      <c r="P7" s="15">
        <v>13</v>
      </c>
      <c r="Q7" s="15">
        <v>14</v>
      </c>
      <c r="R7" s="15">
        <v>15</v>
      </c>
      <c r="S7" s="15">
        <v>16</v>
      </c>
    </row>
    <row r="8" spans="1:19" ht="12.75" customHeight="1" x14ac:dyDescent="0.2">
      <c r="A8" s="115" t="s">
        <v>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x14ac:dyDescent="0.2">
      <c r="A9" s="111" t="s">
        <v>10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x14ac:dyDescent="0.2">
      <c r="A10" s="25">
        <v>1</v>
      </c>
      <c r="B10" s="103" t="s">
        <v>55</v>
      </c>
      <c r="C10" s="103"/>
      <c r="D10" s="120" t="s">
        <v>58</v>
      </c>
      <c r="E10" s="120"/>
      <c r="F10" s="83">
        <v>6.96</v>
      </c>
      <c r="G10" s="83"/>
      <c r="H10" s="7">
        <v>8.85</v>
      </c>
      <c r="I10" s="84">
        <v>0</v>
      </c>
      <c r="J10" s="84"/>
      <c r="K10" s="8">
        <v>108</v>
      </c>
      <c r="L10" s="3" t="s">
        <v>56</v>
      </c>
      <c r="M10" s="14">
        <v>0.01</v>
      </c>
      <c r="N10" s="14">
        <v>0.21</v>
      </c>
      <c r="O10" s="14">
        <v>78</v>
      </c>
      <c r="P10" s="14">
        <v>10.5</v>
      </c>
      <c r="Q10" s="14">
        <v>264</v>
      </c>
      <c r="R10" s="14">
        <v>150</v>
      </c>
      <c r="S10" s="14">
        <v>0.3</v>
      </c>
    </row>
    <row r="11" spans="1:19" ht="26.25" customHeight="1" x14ac:dyDescent="0.2">
      <c r="A11" s="9">
        <v>2</v>
      </c>
      <c r="B11" s="135" t="s">
        <v>195</v>
      </c>
      <c r="C11" s="135"/>
      <c r="D11" s="147" t="s">
        <v>194</v>
      </c>
      <c r="E11" s="147"/>
      <c r="F11" s="148">
        <v>3.1</v>
      </c>
      <c r="G11" s="148"/>
      <c r="H11" s="9">
        <v>3.75</v>
      </c>
      <c r="I11" s="148">
        <v>6.45</v>
      </c>
      <c r="J11" s="148"/>
      <c r="K11" s="8">
        <v>74.8</v>
      </c>
      <c r="L11" s="9" t="s">
        <v>196</v>
      </c>
      <c r="M11" s="14">
        <v>3.7999999999999999E-2</v>
      </c>
      <c r="N11" s="14">
        <v>0.69</v>
      </c>
      <c r="O11" s="14">
        <v>27.7</v>
      </c>
      <c r="P11" s="14">
        <v>14.8</v>
      </c>
      <c r="Q11" s="14">
        <v>134</v>
      </c>
      <c r="R11" s="14">
        <v>95.5</v>
      </c>
      <c r="S11" s="14">
        <v>0.13</v>
      </c>
    </row>
    <row r="12" spans="1:19" ht="18" customHeight="1" x14ac:dyDescent="0.2">
      <c r="A12" s="25">
        <v>3</v>
      </c>
      <c r="B12" s="81" t="s">
        <v>11</v>
      </c>
      <c r="C12" s="81"/>
      <c r="D12" s="92" t="s">
        <v>57</v>
      </c>
      <c r="E12" s="92"/>
      <c r="F12" s="92">
        <v>0.13</v>
      </c>
      <c r="G12" s="92"/>
      <c r="H12" s="17">
        <v>0.02</v>
      </c>
      <c r="I12" s="102">
        <v>15.2</v>
      </c>
      <c r="J12" s="102"/>
      <c r="K12" s="32">
        <v>62</v>
      </c>
      <c r="L12" s="33" t="s">
        <v>59</v>
      </c>
      <c r="M12" s="15">
        <v>0</v>
      </c>
      <c r="N12" s="15">
        <v>2.83</v>
      </c>
      <c r="O12" s="15">
        <v>0</v>
      </c>
      <c r="P12" s="15">
        <v>2.4</v>
      </c>
      <c r="Q12" s="15">
        <v>14.2</v>
      </c>
      <c r="R12" s="15">
        <v>4.4000000000000004</v>
      </c>
      <c r="S12" s="15">
        <v>0.36</v>
      </c>
    </row>
    <row r="13" spans="1:19" ht="18" customHeight="1" x14ac:dyDescent="0.2">
      <c r="A13" s="25"/>
      <c r="B13" s="81" t="s">
        <v>12</v>
      </c>
      <c r="C13" s="81"/>
      <c r="D13" s="82" t="s">
        <v>145</v>
      </c>
      <c r="E13" s="82"/>
      <c r="F13" s="83">
        <v>3.16</v>
      </c>
      <c r="G13" s="83"/>
      <c r="H13" s="7">
        <v>0.4</v>
      </c>
      <c r="I13" s="84">
        <v>19.32</v>
      </c>
      <c r="J13" s="84"/>
      <c r="K13" s="8">
        <v>93.52</v>
      </c>
      <c r="L13" s="3"/>
      <c r="M13" s="14">
        <v>0.04</v>
      </c>
      <c r="N13" s="14">
        <v>0</v>
      </c>
      <c r="O13" s="14">
        <v>0</v>
      </c>
      <c r="P13" s="14">
        <v>13.2</v>
      </c>
      <c r="Q13" s="14">
        <v>9.1999999999999993</v>
      </c>
      <c r="R13" s="14">
        <v>34.799999999999997</v>
      </c>
      <c r="S13" s="14">
        <v>0.44</v>
      </c>
    </row>
    <row r="14" spans="1:19" ht="18" customHeight="1" x14ac:dyDescent="0.2">
      <c r="A14" s="25"/>
      <c r="B14" s="93" t="s">
        <v>206</v>
      </c>
      <c r="C14" s="127"/>
      <c r="D14" s="99" t="s">
        <v>189</v>
      </c>
      <c r="E14" s="192"/>
      <c r="F14" s="93">
        <v>0.4</v>
      </c>
      <c r="G14" s="127"/>
      <c r="H14" s="7">
        <v>0.4</v>
      </c>
      <c r="I14" s="87">
        <v>9.8000000000000007</v>
      </c>
      <c r="J14" s="191"/>
      <c r="K14" s="8">
        <v>47</v>
      </c>
      <c r="L14" s="3"/>
      <c r="M14" s="14">
        <v>0.03</v>
      </c>
      <c r="N14" s="14">
        <v>10</v>
      </c>
      <c r="O14" s="14">
        <v>0</v>
      </c>
      <c r="P14" s="14">
        <v>9</v>
      </c>
      <c r="Q14" s="14">
        <v>16</v>
      </c>
      <c r="R14" s="14">
        <v>11</v>
      </c>
      <c r="S14" s="14">
        <v>2.2000000000000002</v>
      </c>
    </row>
    <row r="15" spans="1:19" x14ac:dyDescent="0.2">
      <c r="A15" s="1"/>
      <c r="B15" s="97" t="s">
        <v>13</v>
      </c>
      <c r="C15" s="97"/>
      <c r="D15" s="145">
        <v>602</v>
      </c>
      <c r="E15" s="145"/>
      <c r="F15" s="145">
        <f>SUM(F10:G14)</f>
        <v>13.750000000000002</v>
      </c>
      <c r="G15" s="145"/>
      <c r="H15" s="55">
        <f>SUM(H10:H14)</f>
        <v>13.42</v>
      </c>
      <c r="I15" s="146">
        <f>SUM(I10:J14)</f>
        <v>50.769999999999996</v>
      </c>
      <c r="J15" s="145"/>
      <c r="K15" s="56">
        <f>SUM(K10:K14)</f>
        <v>385.32</v>
      </c>
      <c r="L15" s="57"/>
      <c r="M15" s="58">
        <f t="shared" ref="M15:S15" si="0">SUM(M10:M14)</f>
        <v>0.11799999999999999</v>
      </c>
      <c r="N15" s="58">
        <f t="shared" si="0"/>
        <v>13.73</v>
      </c>
      <c r="O15" s="58">
        <f t="shared" si="0"/>
        <v>105.7</v>
      </c>
      <c r="P15" s="58">
        <f t="shared" si="0"/>
        <v>49.9</v>
      </c>
      <c r="Q15" s="58">
        <f t="shared" si="0"/>
        <v>437.4</v>
      </c>
      <c r="R15" s="58">
        <f t="shared" si="0"/>
        <v>295.7</v>
      </c>
      <c r="S15" s="58">
        <f t="shared" si="0"/>
        <v>3.43</v>
      </c>
    </row>
    <row r="16" spans="1:19" x14ac:dyDescent="0.2">
      <c r="A16" s="1"/>
      <c r="B16" s="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6"/>
    </row>
    <row r="17" spans="1:19" x14ac:dyDescent="0.2">
      <c r="A17" s="111" t="s">
        <v>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ht="28.5" customHeight="1" x14ac:dyDescent="0.2">
      <c r="A18" s="25">
        <v>1</v>
      </c>
      <c r="B18" s="81" t="s">
        <v>170</v>
      </c>
      <c r="C18" s="81"/>
      <c r="D18" s="82" t="s">
        <v>60</v>
      </c>
      <c r="E18" s="82"/>
      <c r="F18" s="83">
        <v>0.48</v>
      </c>
      <c r="G18" s="83"/>
      <c r="H18" s="7">
        <v>0.06</v>
      </c>
      <c r="I18" s="84">
        <v>1.02</v>
      </c>
      <c r="J18" s="84"/>
      <c r="K18" s="8">
        <v>6</v>
      </c>
      <c r="L18" s="9" t="s">
        <v>171</v>
      </c>
      <c r="M18" s="14">
        <v>1.2E-2</v>
      </c>
      <c r="N18" s="14">
        <v>2.1</v>
      </c>
      <c r="O18" s="14">
        <v>0</v>
      </c>
      <c r="P18" s="14">
        <v>8.4</v>
      </c>
      <c r="Q18" s="14">
        <v>13.8</v>
      </c>
      <c r="R18" s="14">
        <v>14.4</v>
      </c>
      <c r="S18" s="14">
        <v>0.36</v>
      </c>
    </row>
    <row r="19" spans="1:19" ht="28.5" customHeight="1" x14ac:dyDescent="0.2">
      <c r="A19" s="25">
        <v>2</v>
      </c>
      <c r="B19" s="81" t="s">
        <v>61</v>
      </c>
      <c r="C19" s="81"/>
      <c r="D19" s="83">
        <v>200</v>
      </c>
      <c r="E19" s="83"/>
      <c r="F19" s="83">
        <v>4.4000000000000004</v>
      </c>
      <c r="G19" s="83"/>
      <c r="H19" s="7">
        <v>4.2</v>
      </c>
      <c r="I19" s="84">
        <v>13.2</v>
      </c>
      <c r="J19" s="84"/>
      <c r="K19" s="8">
        <v>118.6</v>
      </c>
      <c r="L19" s="9" t="s">
        <v>149</v>
      </c>
      <c r="M19" s="14">
        <v>0.18</v>
      </c>
      <c r="N19" s="14">
        <v>4.66</v>
      </c>
      <c r="O19" s="14">
        <v>0</v>
      </c>
      <c r="P19" s="14">
        <v>28.5</v>
      </c>
      <c r="Q19" s="14">
        <v>34.1</v>
      </c>
      <c r="R19" s="14">
        <v>70.5</v>
      </c>
      <c r="S19" s="14">
        <v>1.64</v>
      </c>
    </row>
    <row r="20" spans="1:19" ht="16.5" customHeight="1" x14ac:dyDescent="0.2">
      <c r="A20" s="25">
        <v>3</v>
      </c>
      <c r="B20" s="170" t="s">
        <v>62</v>
      </c>
      <c r="C20" s="171"/>
      <c r="D20" s="92" t="s">
        <v>166</v>
      </c>
      <c r="E20" s="92"/>
      <c r="F20" s="83">
        <v>15</v>
      </c>
      <c r="G20" s="83"/>
      <c r="H20" s="7">
        <v>14.4</v>
      </c>
      <c r="I20" s="84">
        <v>14</v>
      </c>
      <c r="J20" s="84"/>
      <c r="K20" s="8">
        <v>245.7</v>
      </c>
      <c r="L20" s="29" t="s">
        <v>167</v>
      </c>
      <c r="M20" s="14">
        <v>0.17</v>
      </c>
      <c r="N20" s="14">
        <v>0.77</v>
      </c>
      <c r="O20" s="14">
        <v>46.2</v>
      </c>
      <c r="P20" s="14">
        <v>19.07</v>
      </c>
      <c r="Q20" s="14">
        <v>51.4</v>
      </c>
      <c r="R20" s="14">
        <v>68.7</v>
      </c>
      <c r="S20" s="14">
        <v>3.1</v>
      </c>
    </row>
    <row r="21" spans="1:19" x14ac:dyDescent="0.2">
      <c r="A21" s="25">
        <v>4</v>
      </c>
      <c r="B21" s="104" t="s">
        <v>54</v>
      </c>
      <c r="C21" s="104"/>
      <c r="D21" s="83">
        <v>150</v>
      </c>
      <c r="E21" s="83"/>
      <c r="F21" s="83">
        <v>3.1</v>
      </c>
      <c r="G21" s="83"/>
      <c r="H21" s="7">
        <v>4.9000000000000004</v>
      </c>
      <c r="I21" s="84">
        <v>14.14</v>
      </c>
      <c r="J21" s="84"/>
      <c r="K21" s="8">
        <v>112.65</v>
      </c>
      <c r="L21" s="9" t="s">
        <v>63</v>
      </c>
      <c r="M21" s="14">
        <v>0.04</v>
      </c>
      <c r="N21" s="14">
        <v>25.7</v>
      </c>
      <c r="O21" s="14">
        <v>0</v>
      </c>
      <c r="P21" s="14">
        <v>31</v>
      </c>
      <c r="Q21" s="14">
        <v>83.2</v>
      </c>
      <c r="R21" s="14">
        <v>60.21</v>
      </c>
      <c r="S21" s="14">
        <v>1.2</v>
      </c>
    </row>
    <row r="22" spans="1:19" x14ac:dyDescent="0.2">
      <c r="A22" s="25">
        <v>5</v>
      </c>
      <c r="B22" s="81" t="s">
        <v>17</v>
      </c>
      <c r="C22" s="81"/>
      <c r="D22" s="83">
        <v>200</v>
      </c>
      <c r="E22" s="83"/>
      <c r="F22" s="83">
        <v>0.66</v>
      </c>
      <c r="G22" s="83"/>
      <c r="H22" s="7">
        <v>0.09</v>
      </c>
      <c r="I22" s="84">
        <v>32.01</v>
      </c>
      <c r="J22" s="84"/>
      <c r="K22" s="8">
        <v>132.80000000000001</v>
      </c>
      <c r="L22" s="9" t="s">
        <v>151</v>
      </c>
      <c r="M22" s="14">
        <v>1.6E-2</v>
      </c>
      <c r="N22" s="14">
        <v>0.73</v>
      </c>
      <c r="O22" s="14">
        <v>0</v>
      </c>
      <c r="P22" s="14">
        <v>17.5</v>
      </c>
      <c r="Q22" s="14">
        <v>32.5</v>
      </c>
      <c r="R22" s="14">
        <v>23.4</v>
      </c>
      <c r="S22" s="14">
        <v>0.7</v>
      </c>
    </row>
    <row r="23" spans="1:19" ht="12.75" customHeight="1" x14ac:dyDescent="0.2">
      <c r="A23" s="25">
        <v>6</v>
      </c>
      <c r="B23" s="81" t="s">
        <v>152</v>
      </c>
      <c r="C23" s="81"/>
      <c r="D23" s="82" t="s">
        <v>58</v>
      </c>
      <c r="E23" s="82"/>
      <c r="F23" s="83">
        <v>1.68</v>
      </c>
      <c r="G23" s="83"/>
      <c r="H23" s="7">
        <v>0.33</v>
      </c>
      <c r="I23" s="84">
        <v>14.8</v>
      </c>
      <c r="J23" s="84"/>
      <c r="K23" s="8">
        <v>68.97</v>
      </c>
      <c r="L23" s="3"/>
      <c r="M23" s="14">
        <v>0.03</v>
      </c>
      <c r="N23" s="14">
        <v>0</v>
      </c>
      <c r="O23" s="14">
        <v>0</v>
      </c>
      <c r="P23" s="14">
        <v>7.5</v>
      </c>
      <c r="Q23" s="14">
        <v>6.9</v>
      </c>
      <c r="R23" s="14">
        <v>31.8</v>
      </c>
      <c r="S23" s="14">
        <v>0.93</v>
      </c>
    </row>
    <row r="24" spans="1:19" x14ac:dyDescent="0.2">
      <c r="A24" s="25">
        <v>7</v>
      </c>
      <c r="B24" s="81" t="s">
        <v>12</v>
      </c>
      <c r="C24" s="81"/>
      <c r="D24" s="82" t="s">
        <v>64</v>
      </c>
      <c r="E24" s="82"/>
      <c r="F24" s="83">
        <v>1.58</v>
      </c>
      <c r="G24" s="83"/>
      <c r="H24" s="7">
        <v>0.2</v>
      </c>
      <c r="I24" s="84">
        <v>9.66</v>
      </c>
      <c r="J24" s="84"/>
      <c r="K24" s="8">
        <v>46.76</v>
      </c>
      <c r="L24" s="3"/>
      <c r="M24" s="14">
        <v>0.02</v>
      </c>
      <c r="N24" s="14">
        <v>0</v>
      </c>
      <c r="O24" s="14">
        <v>0</v>
      </c>
      <c r="P24" s="14">
        <v>3.3</v>
      </c>
      <c r="Q24" s="14">
        <v>4.5999999999999996</v>
      </c>
      <c r="R24" s="14">
        <v>17.399999999999999</v>
      </c>
      <c r="S24" s="14">
        <v>0.22</v>
      </c>
    </row>
    <row r="25" spans="1:19" x14ac:dyDescent="0.2">
      <c r="A25" s="26"/>
      <c r="B25" s="97" t="s">
        <v>16</v>
      </c>
      <c r="C25" s="97"/>
      <c r="D25" s="97">
        <v>754.5</v>
      </c>
      <c r="E25" s="97"/>
      <c r="F25" s="97">
        <f>SUM(F18:G24)</f>
        <v>26.900000000000006</v>
      </c>
      <c r="G25" s="97"/>
      <c r="H25" s="10">
        <f>SUM(H18:H24)</f>
        <v>24.18</v>
      </c>
      <c r="I25" s="96">
        <f>SUM(I18:I24)</f>
        <v>98.83</v>
      </c>
      <c r="J25" s="97"/>
      <c r="K25" s="11">
        <f>SUM(K18:K24)</f>
        <v>731.48</v>
      </c>
      <c r="L25" s="23"/>
      <c r="M25" s="24">
        <f t="shared" ref="M25:S25" si="1">SUM(M18:M24)</f>
        <v>0.46799999999999997</v>
      </c>
      <c r="N25" s="24">
        <f t="shared" si="1"/>
        <v>33.959999999999994</v>
      </c>
      <c r="O25" s="24">
        <f t="shared" si="1"/>
        <v>46.2</v>
      </c>
      <c r="P25" s="24">
        <f t="shared" si="1"/>
        <v>115.27</v>
      </c>
      <c r="Q25" s="24">
        <f t="shared" si="1"/>
        <v>226.5</v>
      </c>
      <c r="R25" s="24">
        <f t="shared" si="1"/>
        <v>286.41000000000003</v>
      </c>
      <c r="S25" s="24">
        <f t="shared" si="1"/>
        <v>8.15</v>
      </c>
    </row>
    <row r="26" spans="1:19" x14ac:dyDescent="0.2">
      <c r="A26" s="89" t="s">
        <v>65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</row>
    <row r="27" spans="1:19" x14ac:dyDescent="0.2">
      <c r="A27" s="26">
        <v>1</v>
      </c>
      <c r="B27" s="172" t="s">
        <v>66</v>
      </c>
      <c r="C27" s="173"/>
      <c r="D27" s="94">
        <v>200</v>
      </c>
      <c r="E27" s="88"/>
      <c r="F27" s="94">
        <v>1</v>
      </c>
      <c r="G27" s="88"/>
      <c r="H27" s="10">
        <v>0</v>
      </c>
      <c r="I27" s="95">
        <v>20.2</v>
      </c>
      <c r="J27" s="88"/>
      <c r="K27" s="11">
        <v>84.8</v>
      </c>
      <c r="L27" s="23" t="s">
        <v>67</v>
      </c>
      <c r="M27" s="24">
        <v>0.02</v>
      </c>
      <c r="N27" s="24">
        <v>4</v>
      </c>
      <c r="O27" s="24">
        <v>0</v>
      </c>
      <c r="P27" s="24">
        <v>8</v>
      </c>
      <c r="Q27" s="24">
        <v>14</v>
      </c>
      <c r="R27" s="24">
        <v>14</v>
      </c>
      <c r="S27" s="24">
        <v>2.8</v>
      </c>
    </row>
    <row r="28" spans="1:19" x14ac:dyDescent="0.2">
      <c r="A28" s="26">
        <v>2</v>
      </c>
      <c r="B28" s="94" t="s">
        <v>51</v>
      </c>
      <c r="C28" s="88"/>
      <c r="D28" s="94">
        <v>30</v>
      </c>
      <c r="E28" s="88"/>
      <c r="F28" s="94">
        <v>2.5499999999999998</v>
      </c>
      <c r="G28" s="88"/>
      <c r="H28" s="10">
        <v>3.39</v>
      </c>
      <c r="I28" s="95">
        <v>20.91</v>
      </c>
      <c r="J28" s="88"/>
      <c r="K28" s="11">
        <v>82.9</v>
      </c>
      <c r="L28" s="23"/>
      <c r="M28" s="24">
        <v>0.03</v>
      </c>
      <c r="N28" s="24">
        <v>0</v>
      </c>
      <c r="O28" s="24">
        <v>19.5</v>
      </c>
      <c r="P28" s="24">
        <v>4.5</v>
      </c>
      <c r="Q28" s="24">
        <v>12.3</v>
      </c>
      <c r="R28" s="24">
        <v>26.1</v>
      </c>
      <c r="S28" s="24">
        <v>0.3</v>
      </c>
    </row>
    <row r="29" spans="1:19" x14ac:dyDescent="0.2">
      <c r="A29" s="26"/>
      <c r="B29" s="94" t="s">
        <v>68</v>
      </c>
      <c r="C29" s="88"/>
      <c r="D29" s="94">
        <f>SUM(D27:E28)</f>
        <v>230</v>
      </c>
      <c r="E29" s="88"/>
      <c r="F29" s="94">
        <f>SUM(F27:G28)</f>
        <v>3.55</v>
      </c>
      <c r="G29" s="88"/>
      <c r="H29" s="10">
        <f>SUM(H27:H28)</f>
        <v>3.39</v>
      </c>
      <c r="I29" s="95">
        <f>SUM(I27:J28)</f>
        <v>41.11</v>
      </c>
      <c r="J29" s="88"/>
      <c r="K29" s="11">
        <f>SUM(K27:K28)</f>
        <v>167.7</v>
      </c>
      <c r="L29" s="23"/>
      <c r="M29" s="24">
        <f t="shared" ref="M29:S29" si="2">SUM(M27:M28)</f>
        <v>0.05</v>
      </c>
      <c r="N29" s="24">
        <f t="shared" si="2"/>
        <v>4</v>
      </c>
      <c r="O29" s="24">
        <f t="shared" si="2"/>
        <v>19.5</v>
      </c>
      <c r="P29" s="24">
        <f t="shared" si="2"/>
        <v>12.5</v>
      </c>
      <c r="Q29" s="24">
        <f t="shared" si="2"/>
        <v>26.3</v>
      </c>
      <c r="R29" s="24">
        <f t="shared" si="2"/>
        <v>40.1</v>
      </c>
      <c r="S29" s="24">
        <f t="shared" si="2"/>
        <v>3.0999999999999996</v>
      </c>
    </row>
    <row r="30" spans="1:19" ht="23.25" customHeight="1" x14ac:dyDescent="0.2">
      <c r="A30" s="1"/>
      <c r="B30" s="97" t="s">
        <v>18</v>
      </c>
      <c r="C30" s="97"/>
      <c r="D30" s="97">
        <f>SUM(D29,D25,D15)</f>
        <v>1586.5</v>
      </c>
      <c r="E30" s="97"/>
      <c r="F30" s="100">
        <f>SUM(F29,F25,F15)</f>
        <v>44.20000000000001</v>
      </c>
      <c r="G30" s="100"/>
      <c r="H30" s="12">
        <f>SUM(H29,H25,H15)</f>
        <v>40.99</v>
      </c>
      <c r="I30" s="101">
        <f>SUM(I29,I25,I15)</f>
        <v>190.70999999999998</v>
      </c>
      <c r="J30" s="100"/>
      <c r="K30" s="13">
        <f>SUM(K29,K25,K15)</f>
        <v>1284.5</v>
      </c>
      <c r="L30" s="31"/>
      <c r="M30" s="24">
        <f>SUM(M29,M25,M15)</f>
        <v>0.63600000000000001</v>
      </c>
      <c r="N30" s="24">
        <f>SUM(N29,N25,A17,N15)</f>
        <v>51.69</v>
      </c>
      <c r="O30" s="24">
        <f>SUM(O29,O25,O15)</f>
        <v>171.4</v>
      </c>
      <c r="P30" s="24">
        <f>SUM(P15,P25,P29)</f>
        <v>177.67</v>
      </c>
      <c r="Q30" s="24">
        <f>SUM(Q29,Q25,Q15)</f>
        <v>690.2</v>
      </c>
      <c r="R30" s="24">
        <f>SUM(R29,R25,R15)</f>
        <v>622.21</v>
      </c>
      <c r="S30" s="24">
        <f>SUM(S29,S25,S15)</f>
        <v>14.68</v>
      </c>
    </row>
    <row r="31" spans="1:19" ht="13.5" customHeight="1" x14ac:dyDescent="0.2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</row>
    <row r="32" spans="1:19" ht="15.75" customHeight="1" x14ac:dyDescent="0.2">
      <c r="A32" s="122" t="s">
        <v>0</v>
      </c>
      <c r="B32" s="116" t="s">
        <v>1</v>
      </c>
      <c r="C32" s="116"/>
      <c r="D32" s="116" t="s">
        <v>2</v>
      </c>
      <c r="E32" s="116"/>
      <c r="F32" s="116" t="s">
        <v>3</v>
      </c>
      <c r="G32" s="116"/>
      <c r="H32" s="116"/>
      <c r="I32" s="116"/>
      <c r="J32" s="116"/>
      <c r="K32" s="110" t="s">
        <v>4</v>
      </c>
      <c r="L32" s="118" t="s">
        <v>33</v>
      </c>
      <c r="M32" s="106" t="s">
        <v>37</v>
      </c>
      <c r="N32" s="106"/>
      <c r="O32" s="106"/>
      <c r="P32" s="106" t="s">
        <v>42</v>
      </c>
      <c r="Q32" s="106"/>
      <c r="R32" s="106"/>
      <c r="S32" s="106"/>
    </row>
    <row r="33" spans="1:19" ht="33.75" customHeight="1" x14ac:dyDescent="0.2">
      <c r="A33" s="122"/>
      <c r="B33" s="116"/>
      <c r="C33" s="116"/>
      <c r="D33" s="116"/>
      <c r="E33" s="116"/>
      <c r="F33" s="116" t="s">
        <v>5</v>
      </c>
      <c r="G33" s="116"/>
      <c r="H33" s="5" t="s">
        <v>6</v>
      </c>
      <c r="I33" s="116" t="s">
        <v>7</v>
      </c>
      <c r="J33" s="116"/>
      <c r="K33" s="110"/>
      <c r="L33" s="118"/>
      <c r="M33" s="14" t="s">
        <v>34</v>
      </c>
      <c r="N33" s="14" t="s">
        <v>35</v>
      </c>
      <c r="O33" s="14" t="s">
        <v>36</v>
      </c>
      <c r="P33" s="14" t="s">
        <v>38</v>
      </c>
      <c r="Q33" s="14" t="s">
        <v>39</v>
      </c>
      <c r="R33" s="14" t="s">
        <v>40</v>
      </c>
      <c r="S33" s="14" t="s">
        <v>41</v>
      </c>
    </row>
    <row r="34" spans="1:19" x14ac:dyDescent="0.2">
      <c r="A34" s="5">
        <v>1</v>
      </c>
      <c r="B34" s="116">
        <v>2</v>
      </c>
      <c r="C34" s="116"/>
      <c r="D34" s="116">
        <v>3</v>
      </c>
      <c r="E34" s="116"/>
      <c r="F34" s="116">
        <v>4</v>
      </c>
      <c r="G34" s="116"/>
      <c r="H34" s="6">
        <v>5</v>
      </c>
      <c r="I34" s="116">
        <v>6</v>
      </c>
      <c r="J34" s="116"/>
      <c r="K34" s="16" t="s">
        <v>8</v>
      </c>
      <c r="L34" s="3">
        <v>8</v>
      </c>
      <c r="M34" s="14">
        <v>9</v>
      </c>
      <c r="N34" s="14">
        <v>10</v>
      </c>
      <c r="O34" s="14">
        <v>11</v>
      </c>
      <c r="P34" s="14">
        <v>13</v>
      </c>
      <c r="Q34" s="14">
        <v>14</v>
      </c>
      <c r="R34" s="14">
        <v>15</v>
      </c>
      <c r="S34" s="14">
        <v>16</v>
      </c>
    </row>
    <row r="35" spans="1:19" ht="15.75" customHeight="1" x14ac:dyDescent="0.2">
      <c r="A35" s="115" t="s">
        <v>19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</row>
    <row r="36" spans="1:19" ht="15" customHeight="1" x14ac:dyDescent="0.2">
      <c r="A36" s="111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  <row r="37" spans="1:19" ht="25.9" customHeight="1" x14ac:dyDescent="0.2">
      <c r="A37" s="25">
        <v>1</v>
      </c>
      <c r="B37" s="121" t="s">
        <v>69</v>
      </c>
      <c r="C37" s="121"/>
      <c r="D37" s="174" t="s">
        <v>92</v>
      </c>
      <c r="E37" s="174"/>
      <c r="F37" s="83">
        <v>14.8</v>
      </c>
      <c r="G37" s="83"/>
      <c r="H37" s="7">
        <v>26.5</v>
      </c>
      <c r="I37" s="84">
        <v>2.8</v>
      </c>
      <c r="J37" s="84"/>
      <c r="K37" s="8">
        <v>308.89999999999998</v>
      </c>
      <c r="L37" s="30" t="s">
        <v>70</v>
      </c>
      <c r="M37" s="14">
        <v>0.11</v>
      </c>
      <c r="N37" s="14">
        <v>0.28000000000000003</v>
      </c>
      <c r="O37" s="14">
        <v>346.2</v>
      </c>
      <c r="P37" s="14">
        <v>17.2</v>
      </c>
      <c r="Q37" s="14">
        <v>110</v>
      </c>
      <c r="R37" s="14">
        <v>240.8</v>
      </c>
      <c r="S37" s="14">
        <v>2.8</v>
      </c>
    </row>
    <row r="38" spans="1:19" ht="16.5" customHeight="1" x14ac:dyDescent="0.2">
      <c r="A38" s="9">
        <v>2</v>
      </c>
      <c r="B38" s="135" t="s">
        <v>71</v>
      </c>
      <c r="C38" s="135"/>
      <c r="D38" s="137" t="s">
        <v>60</v>
      </c>
      <c r="E38" s="137"/>
      <c r="F38" s="119">
        <v>1.07</v>
      </c>
      <c r="G38" s="119"/>
      <c r="H38" s="33">
        <v>3.96</v>
      </c>
      <c r="I38" s="119">
        <v>5.6</v>
      </c>
      <c r="J38" s="119"/>
      <c r="K38" s="32">
        <v>61.4</v>
      </c>
      <c r="L38" s="33" t="s">
        <v>72</v>
      </c>
      <c r="M38" s="15">
        <v>1.4E-2</v>
      </c>
      <c r="N38" s="15">
        <v>0.75</v>
      </c>
      <c r="O38" s="15">
        <v>10.08</v>
      </c>
      <c r="P38" s="15">
        <v>10.9</v>
      </c>
      <c r="Q38" s="15">
        <v>24.5</v>
      </c>
      <c r="R38" s="15">
        <v>28.1</v>
      </c>
      <c r="S38" s="15">
        <v>0.79</v>
      </c>
    </row>
    <row r="39" spans="1:19" ht="41.25" customHeight="1" x14ac:dyDescent="0.2">
      <c r="A39" s="25">
        <v>3</v>
      </c>
      <c r="B39" s="81" t="s">
        <v>73</v>
      </c>
      <c r="C39" s="81"/>
      <c r="D39" s="82" t="s">
        <v>57</v>
      </c>
      <c r="E39" s="82"/>
      <c r="F39" s="83">
        <v>0.13</v>
      </c>
      <c r="G39" s="83"/>
      <c r="H39" s="7">
        <v>0.02</v>
      </c>
      <c r="I39" s="84">
        <v>15.2</v>
      </c>
      <c r="J39" s="84"/>
      <c r="K39" s="8">
        <v>62</v>
      </c>
      <c r="L39" s="20" t="s">
        <v>74</v>
      </c>
      <c r="M39" s="14">
        <v>0</v>
      </c>
      <c r="N39" s="14">
        <v>2.83</v>
      </c>
      <c r="O39" s="14">
        <v>0</v>
      </c>
      <c r="P39" s="14">
        <v>2.4</v>
      </c>
      <c r="Q39" s="14">
        <v>14.2</v>
      </c>
      <c r="R39" s="14">
        <v>4.4000000000000004</v>
      </c>
      <c r="S39" s="14">
        <v>0.36</v>
      </c>
    </row>
    <row r="40" spans="1:19" ht="15" customHeight="1" x14ac:dyDescent="0.2">
      <c r="A40" s="25">
        <v>4</v>
      </c>
      <c r="B40" s="81" t="s">
        <v>12</v>
      </c>
      <c r="C40" s="81"/>
      <c r="D40" s="82" t="s">
        <v>145</v>
      </c>
      <c r="E40" s="82"/>
      <c r="F40" s="83">
        <v>3.16</v>
      </c>
      <c r="G40" s="83"/>
      <c r="H40" s="7">
        <v>0.4</v>
      </c>
      <c r="I40" s="84">
        <v>19.32</v>
      </c>
      <c r="J40" s="84"/>
      <c r="K40" s="8">
        <v>93.52</v>
      </c>
      <c r="L40" s="3"/>
      <c r="M40" s="14">
        <v>0.04</v>
      </c>
      <c r="N40" s="14">
        <v>0</v>
      </c>
      <c r="O40" s="14">
        <v>0</v>
      </c>
      <c r="P40" s="14">
        <v>13.2</v>
      </c>
      <c r="Q40" s="14">
        <v>9.1999999999999993</v>
      </c>
      <c r="R40" s="14">
        <v>34.799999999999997</v>
      </c>
      <c r="S40" s="14">
        <v>0.44</v>
      </c>
    </row>
    <row r="41" spans="1:19" ht="15" customHeight="1" x14ac:dyDescent="0.2">
      <c r="A41" s="25">
        <v>5</v>
      </c>
      <c r="B41" s="190" t="s">
        <v>75</v>
      </c>
      <c r="C41" s="139"/>
      <c r="D41" s="93">
        <v>50</v>
      </c>
      <c r="E41" s="88"/>
      <c r="F41" s="93">
        <v>3.2</v>
      </c>
      <c r="G41" s="88"/>
      <c r="H41" s="7">
        <v>4.0999999999999996</v>
      </c>
      <c r="I41" s="87">
        <v>34.15</v>
      </c>
      <c r="J41" s="88"/>
      <c r="K41" s="8">
        <v>186.5</v>
      </c>
      <c r="L41" s="3"/>
      <c r="M41" s="14">
        <v>4.4999999999999998E-2</v>
      </c>
      <c r="N41" s="14">
        <v>5.0000000000000001E-3</v>
      </c>
      <c r="O41" s="14">
        <v>28</v>
      </c>
      <c r="P41" s="14">
        <v>10.3</v>
      </c>
      <c r="Q41" s="14">
        <v>8.5</v>
      </c>
      <c r="R41" s="14">
        <v>30.35</v>
      </c>
      <c r="S41" s="14">
        <v>0.61</v>
      </c>
    </row>
    <row r="42" spans="1:19" ht="15" customHeight="1" x14ac:dyDescent="0.2">
      <c r="A42" s="1"/>
      <c r="B42" s="97" t="s">
        <v>13</v>
      </c>
      <c r="C42" s="97"/>
      <c r="D42" s="145">
        <v>532</v>
      </c>
      <c r="E42" s="145"/>
      <c r="F42" s="145">
        <f>SUM(F37:G41)</f>
        <v>22.36</v>
      </c>
      <c r="G42" s="145"/>
      <c r="H42" s="55">
        <f>SUM(H37:H41)</f>
        <v>34.979999999999997</v>
      </c>
      <c r="I42" s="146">
        <f>SUM(I37:J41)</f>
        <v>77.069999999999993</v>
      </c>
      <c r="J42" s="145"/>
      <c r="K42" s="56">
        <f>SUM(K37:K41)</f>
        <v>712.31999999999994</v>
      </c>
      <c r="L42" s="57"/>
      <c r="M42" s="58">
        <f>SUM(M37:M41)</f>
        <v>0.20900000000000002</v>
      </c>
      <c r="N42" s="58">
        <f t="shared" ref="N42:S42" si="3">SUM(N37:N41)</f>
        <v>3.8650000000000002</v>
      </c>
      <c r="O42" s="58">
        <f>SUM(O37:O41)</f>
        <v>384.28</v>
      </c>
      <c r="P42" s="58">
        <f t="shared" si="3"/>
        <v>54</v>
      </c>
      <c r="Q42" s="58">
        <f>SUM(Q37:Q41)</f>
        <v>166.39999999999998</v>
      </c>
      <c r="R42" s="58">
        <f>SUM(R37:R41)</f>
        <v>338.45000000000005</v>
      </c>
      <c r="S42" s="58">
        <f t="shared" si="3"/>
        <v>5</v>
      </c>
    </row>
    <row r="43" spans="1:19" ht="15" customHeight="1" x14ac:dyDescent="0.2">
      <c r="A43" s="111" t="s">
        <v>14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30" customHeight="1" x14ac:dyDescent="0.2">
      <c r="A44" s="25">
        <v>1</v>
      </c>
      <c r="B44" s="81" t="s">
        <v>169</v>
      </c>
      <c r="C44" s="81"/>
      <c r="D44" s="82" t="s">
        <v>60</v>
      </c>
      <c r="E44" s="82"/>
      <c r="F44" s="83">
        <v>0.48</v>
      </c>
      <c r="G44" s="83"/>
      <c r="H44" s="7">
        <v>0.06</v>
      </c>
      <c r="I44" s="84">
        <v>1.02</v>
      </c>
      <c r="J44" s="84"/>
      <c r="K44" s="8">
        <v>6</v>
      </c>
      <c r="L44" s="9" t="s">
        <v>171</v>
      </c>
      <c r="M44" s="14">
        <v>1.2E-2</v>
      </c>
      <c r="N44" s="14">
        <v>2.1</v>
      </c>
      <c r="O44" s="14">
        <v>0</v>
      </c>
      <c r="P44" s="14">
        <v>8.4</v>
      </c>
      <c r="Q44" s="14">
        <v>13.8</v>
      </c>
      <c r="R44" s="14">
        <v>14.4</v>
      </c>
      <c r="S44" s="14">
        <v>0.36</v>
      </c>
    </row>
    <row r="45" spans="1:19" ht="24.75" customHeight="1" x14ac:dyDescent="0.2">
      <c r="A45" s="25">
        <v>2</v>
      </c>
      <c r="B45" s="180" t="s">
        <v>49</v>
      </c>
      <c r="C45" s="180"/>
      <c r="D45" s="92">
        <v>200</v>
      </c>
      <c r="E45" s="92"/>
      <c r="F45" s="92">
        <v>1.44</v>
      </c>
      <c r="G45" s="92"/>
      <c r="H45" s="17">
        <v>3.94</v>
      </c>
      <c r="I45" s="102">
        <v>8.75</v>
      </c>
      <c r="J45" s="102"/>
      <c r="K45" s="32">
        <v>83</v>
      </c>
      <c r="L45" s="33" t="s">
        <v>153</v>
      </c>
      <c r="M45" s="15">
        <v>0.04</v>
      </c>
      <c r="N45" s="15">
        <v>8.5399999999999991</v>
      </c>
      <c r="O45" s="15">
        <v>0</v>
      </c>
      <c r="P45" s="15">
        <v>20.9</v>
      </c>
      <c r="Q45" s="15">
        <v>39.78</v>
      </c>
      <c r="R45" s="15">
        <v>43.68</v>
      </c>
      <c r="S45" s="15">
        <v>0.98</v>
      </c>
    </row>
    <row r="46" spans="1:19" ht="27" customHeight="1" x14ac:dyDescent="0.2">
      <c r="A46" s="25">
        <v>3</v>
      </c>
      <c r="B46" s="135" t="s">
        <v>203</v>
      </c>
      <c r="C46" s="135"/>
      <c r="D46" s="92" t="s">
        <v>205</v>
      </c>
      <c r="E46" s="92"/>
      <c r="F46" s="83">
        <v>25.32</v>
      </c>
      <c r="G46" s="83"/>
      <c r="H46" s="7">
        <v>14.9</v>
      </c>
      <c r="I46" s="84">
        <v>43.26</v>
      </c>
      <c r="J46" s="84"/>
      <c r="K46" s="8">
        <v>409.2</v>
      </c>
      <c r="L46" s="6" t="s">
        <v>204</v>
      </c>
      <c r="M46" s="14">
        <v>0.2</v>
      </c>
      <c r="N46" s="14">
        <v>0.47</v>
      </c>
      <c r="O46" s="14">
        <v>50</v>
      </c>
      <c r="P46" s="14">
        <v>44.6</v>
      </c>
      <c r="Q46" s="14">
        <v>29.3</v>
      </c>
      <c r="R46" s="14">
        <v>153.80000000000001</v>
      </c>
      <c r="S46" s="14">
        <v>1.1599999999999999</v>
      </c>
    </row>
    <row r="47" spans="1:19" ht="16.5" customHeight="1" x14ac:dyDescent="0.2">
      <c r="A47" s="25">
        <v>5</v>
      </c>
      <c r="B47" s="104" t="s">
        <v>50</v>
      </c>
      <c r="C47" s="104"/>
      <c r="D47" s="92">
        <v>200</v>
      </c>
      <c r="E47" s="92"/>
      <c r="F47" s="92">
        <v>0.31</v>
      </c>
      <c r="G47" s="92"/>
      <c r="H47" s="17">
        <v>0</v>
      </c>
      <c r="I47" s="102">
        <v>39.4</v>
      </c>
      <c r="J47" s="102"/>
      <c r="K47" s="32">
        <v>160</v>
      </c>
      <c r="L47" s="33" t="s">
        <v>79</v>
      </c>
      <c r="M47" s="15">
        <v>1.2E-2</v>
      </c>
      <c r="N47" s="15">
        <v>2.4</v>
      </c>
      <c r="O47" s="15">
        <v>0</v>
      </c>
      <c r="P47" s="15">
        <v>7.26</v>
      </c>
      <c r="Q47" s="15">
        <v>22.46</v>
      </c>
      <c r="R47" s="15">
        <v>18.5</v>
      </c>
      <c r="S47" s="15">
        <v>0.19</v>
      </c>
    </row>
    <row r="48" spans="1:19" ht="15" customHeight="1" x14ac:dyDescent="0.2">
      <c r="A48" s="25">
        <v>6</v>
      </c>
      <c r="B48" s="81" t="s">
        <v>152</v>
      </c>
      <c r="C48" s="81"/>
      <c r="D48" s="82" t="s">
        <v>58</v>
      </c>
      <c r="E48" s="82"/>
      <c r="F48" s="83">
        <v>1.68</v>
      </c>
      <c r="G48" s="83"/>
      <c r="H48" s="7">
        <v>0.33</v>
      </c>
      <c r="I48" s="84">
        <v>14.8</v>
      </c>
      <c r="J48" s="84"/>
      <c r="K48" s="8">
        <v>68.97</v>
      </c>
      <c r="L48" s="3"/>
      <c r="M48" s="14">
        <v>0.03</v>
      </c>
      <c r="N48" s="14">
        <v>0</v>
      </c>
      <c r="O48" s="14">
        <v>0</v>
      </c>
      <c r="P48" s="14">
        <v>7.5</v>
      </c>
      <c r="Q48" s="14">
        <v>6.9</v>
      </c>
      <c r="R48" s="14">
        <v>31.8</v>
      </c>
      <c r="S48" s="14">
        <v>0.93</v>
      </c>
    </row>
    <row r="49" spans="1:19" ht="15" customHeight="1" x14ac:dyDescent="0.2">
      <c r="A49" s="25">
        <v>7</v>
      </c>
      <c r="B49" s="81" t="s">
        <v>12</v>
      </c>
      <c r="C49" s="81"/>
      <c r="D49" s="82" t="s">
        <v>64</v>
      </c>
      <c r="E49" s="82"/>
      <c r="F49" s="83">
        <v>1.58</v>
      </c>
      <c r="G49" s="83"/>
      <c r="H49" s="7">
        <v>0.2</v>
      </c>
      <c r="I49" s="84">
        <v>9.66</v>
      </c>
      <c r="J49" s="84"/>
      <c r="K49" s="8">
        <v>46.76</v>
      </c>
      <c r="L49" s="3"/>
      <c r="M49" s="14">
        <v>0.02</v>
      </c>
      <c r="N49" s="14">
        <v>0</v>
      </c>
      <c r="O49" s="14">
        <v>0</v>
      </c>
      <c r="P49" s="14">
        <v>6.6</v>
      </c>
      <c r="Q49" s="14">
        <v>4.5999999999999996</v>
      </c>
      <c r="R49" s="14">
        <v>17.399999999999999</v>
      </c>
      <c r="S49" s="14">
        <v>0.22</v>
      </c>
    </row>
    <row r="50" spans="1:19" ht="15" customHeight="1" x14ac:dyDescent="0.2">
      <c r="A50" s="26"/>
      <c r="B50" s="97" t="s">
        <v>16</v>
      </c>
      <c r="C50" s="97"/>
      <c r="D50" s="141" t="s">
        <v>211</v>
      </c>
      <c r="E50" s="97"/>
      <c r="F50" s="97">
        <f>SUM(F44:G49)</f>
        <v>30.810000000000002</v>
      </c>
      <c r="G50" s="97"/>
      <c r="H50" s="10">
        <f>SUM(H44:H49)</f>
        <v>19.429999999999996</v>
      </c>
      <c r="I50" s="96">
        <f>SUM(I44:J49)</f>
        <v>116.89</v>
      </c>
      <c r="J50" s="97"/>
      <c r="K50" s="11">
        <f>SUM(K44:K49)</f>
        <v>773.93000000000006</v>
      </c>
      <c r="L50" s="23"/>
      <c r="M50" s="24">
        <f t="shared" ref="M50:S50" si="4">SUM(M44:M49)</f>
        <v>0.31400000000000006</v>
      </c>
      <c r="N50" s="24">
        <f t="shared" si="4"/>
        <v>13.51</v>
      </c>
      <c r="O50" s="24">
        <f t="shared" si="4"/>
        <v>50</v>
      </c>
      <c r="P50" s="24">
        <f t="shared" si="4"/>
        <v>95.26</v>
      </c>
      <c r="Q50" s="24">
        <f t="shared" si="4"/>
        <v>116.84</v>
      </c>
      <c r="R50" s="24">
        <f t="shared" si="4"/>
        <v>279.58</v>
      </c>
      <c r="S50" s="24">
        <f t="shared" si="4"/>
        <v>3.8400000000000003</v>
      </c>
    </row>
    <row r="51" spans="1:19" ht="1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1"/>
    </row>
    <row r="52" spans="1:19" ht="15" customHeight="1" x14ac:dyDescent="0.2">
      <c r="A52" s="26">
        <v>1</v>
      </c>
      <c r="B52" s="94" t="s">
        <v>80</v>
      </c>
      <c r="C52" s="88"/>
      <c r="D52" s="94">
        <v>200</v>
      </c>
      <c r="E52" s="88"/>
      <c r="F52" s="94">
        <v>5.8</v>
      </c>
      <c r="G52" s="88"/>
      <c r="H52" s="10">
        <v>5</v>
      </c>
      <c r="I52" s="95">
        <v>8</v>
      </c>
      <c r="J52" s="88"/>
      <c r="K52" s="11">
        <v>100</v>
      </c>
      <c r="L52" s="23" t="s">
        <v>81</v>
      </c>
      <c r="M52" s="24">
        <v>0.08</v>
      </c>
      <c r="N52" s="24">
        <v>1.4</v>
      </c>
      <c r="O52" s="24">
        <v>40</v>
      </c>
      <c r="P52" s="24">
        <v>28</v>
      </c>
      <c r="Q52" s="24">
        <v>240</v>
      </c>
      <c r="R52" s="24">
        <v>180</v>
      </c>
      <c r="S52" s="24">
        <v>0.2</v>
      </c>
    </row>
    <row r="53" spans="1:19" ht="15" customHeight="1" x14ac:dyDescent="0.2">
      <c r="A53" s="26">
        <v>2</v>
      </c>
      <c r="B53" s="94" t="s">
        <v>82</v>
      </c>
      <c r="C53" s="88"/>
      <c r="D53" s="94">
        <v>60</v>
      </c>
      <c r="E53" s="88"/>
      <c r="F53" s="94">
        <v>4.37</v>
      </c>
      <c r="G53" s="88"/>
      <c r="H53" s="10">
        <v>7.51</v>
      </c>
      <c r="I53" s="95">
        <v>26.35</v>
      </c>
      <c r="J53" s="88"/>
      <c r="K53" s="11">
        <v>190.8</v>
      </c>
      <c r="L53" s="23" t="s">
        <v>83</v>
      </c>
      <c r="M53" s="24">
        <v>7.0000000000000007E-2</v>
      </c>
      <c r="N53" s="24">
        <v>0</v>
      </c>
      <c r="O53" s="24">
        <v>2.4</v>
      </c>
      <c r="P53" s="24">
        <v>16.440000000000001</v>
      </c>
      <c r="Q53" s="24">
        <v>11.88</v>
      </c>
      <c r="R53" s="24">
        <v>42</v>
      </c>
      <c r="S53" s="24">
        <v>0.78</v>
      </c>
    </row>
    <row r="54" spans="1:19" ht="15" customHeight="1" x14ac:dyDescent="0.2">
      <c r="A54" s="26"/>
      <c r="B54" s="94" t="s">
        <v>84</v>
      </c>
      <c r="C54" s="88"/>
      <c r="D54" s="94">
        <f>SUM(D52:E53)</f>
        <v>260</v>
      </c>
      <c r="E54" s="88"/>
      <c r="F54" s="94">
        <f>SUM(F52:G53)</f>
        <v>10.17</v>
      </c>
      <c r="G54" s="88"/>
      <c r="H54" s="10">
        <f>SUM(H52:H53)</f>
        <v>12.51</v>
      </c>
      <c r="I54" s="95">
        <f>SUM(I52:J53)</f>
        <v>34.35</v>
      </c>
      <c r="J54" s="88"/>
      <c r="K54" s="11">
        <f>SUM(K52:K53)</f>
        <v>290.8</v>
      </c>
      <c r="L54" s="23"/>
      <c r="M54" s="24">
        <f t="shared" ref="M54:S54" si="5">SUM(M52:M53)</f>
        <v>0.15000000000000002</v>
      </c>
      <c r="N54" s="24">
        <f t="shared" si="5"/>
        <v>1.4</v>
      </c>
      <c r="O54" s="24">
        <f t="shared" si="5"/>
        <v>42.4</v>
      </c>
      <c r="P54" s="24">
        <f t="shared" si="5"/>
        <v>44.44</v>
      </c>
      <c r="Q54" s="24">
        <f t="shared" si="5"/>
        <v>251.88</v>
      </c>
      <c r="R54" s="24">
        <f t="shared" si="5"/>
        <v>222</v>
      </c>
      <c r="S54" s="24">
        <f t="shared" si="5"/>
        <v>0.98</v>
      </c>
    </row>
    <row r="55" spans="1:19" ht="24" customHeight="1" x14ac:dyDescent="0.2">
      <c r="A55" s="1"/>
      <c r="B55" s="97" t="s">
        <v>20</v>
      </c>
      <c r="C55" s="97"/>
      <c r="D55" s="141" t="s">
        <v>212</v>
      </c>
      <c r="E55" s="97"/>
      <c r="F55" s="100">
        <f>SUM(F54,F50,F42)</f>
        <v>63.34</v>
      </c>
      <c r="G55" s="100"/>
      <c r="H55" s="12">
        <f>SUM(H54,H50,H42)</f>
        <v>66.919999999999987</v>
      </c>
      <c r="I55" s="101">
        <f>SUM(I54,I50,I42)</f>
        <v>228.31</v>
      </c>
      <c r="J55" s="100"/>
      <c r="K55" s="13">
        <f>SUM(K54,K50,K42)</f>
        <v>1777.05</v>
      </c>
      <c r="L55" s="31"/>
      <c r="M55" s="24">
        <f>SUM(M42,M50,M54)</f>
        <v>0.67300000000000015</v>
      </c>
      <c r="N55" s="24">
        <f t="shared" ref="N55:S55" si="6">SUM(N54,N50,N42)</f>
        <v>18.774999999999999</v>
      </c>
      <c r="O55" s="24">
        <f t="shared" si="6"/>
        <v>476.67999999999995</v>
      </c>
      <c r="P55" s="24">
        <f t="shared" si="6"/>
        <v>193.7</v>
      </c>
      <c r="Q55" s="24">
        <f t="shared" si="6"/>
        <v>535.12</v>
      </c>
      <c r="R55" s="24">
        <f t="shared" si="6"/>
        <v>840.03</v>
      </c>
      <c r="S55" s="24">
        <f t="shared" si="6"/>
        <v>9.82</v>
      </c>
    </row>
    <row r="56" spans="1:19" ht="10.5" customHeight="1" x14ac:dyDescent="0.2">
      <c r="A56" s="112">
        <v>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4"/>
    </row>
    <row r="57" spans="1:19" ht="15" customHeight="1" x14ac:dyDescent="0.2">
      <c r="A57" s="116" t="s">
        <v>0</v>
      </c>
      <c r="B57" s="116" t="s">
        <v>1</v>
      </c>
      <c r="C57" s="116"/>
      <c r="D57" s="116" t="s">
        <v>2</v>
      </c>
      <c r="E57" s="116"/>
      <c r="F57" s="116" t="s">
        <v>3</v>
      </c>
      <c r="G57" s="116"/>
      <c r="H57" s="116"/>
      <c r="I57" s="116"/>
      <c r="J57" s="116"/>
      <c r="K57" s="110" t="s">
        <v>4</v>
      </c>
      <c r="L57" s="118" t="s">
        <v>33</v>
      </c>
      <c r="M57" s="109" t="s">
        <v>37</v>
      </c>
      <c r="N57" s="109"/>
      <c r="O57" s="109"/>
      <c r="P57" s="109" t="s">
        <v>42</v>
      </c>
      <c r="Q57" s="109"/>
      <c r="R57" s="109"/>
      <c r="S57" s="109"/>
    </row>
    <row r="58" spans="1:19" ht="25.5" customHeight="1" x14ac:dyDescent="0.2">
      <c r="A58" s="116"/>
      <c r="B58" s="116"/>
      <c r="C58" s="116"/>
      <c r="D58" s="116"/>
      <c r="E58" s="116"/>
      <c r="F58" s="116" t="s">
        <v>5</v>
      </c>
      <c r="G58" s="116"/>
      <c r="H58" s="5" t="s">
        <v>6</v>
      </c>
      <c r="I58" s="116" t="s">
        <v>7</v>
      </c>
      <c r="J58" s="116"/>
      <c r="K58" s="110"/>
      <c r="L58" s="118"/>
      <c r="M58" s="15" t="s">
        <v>34</v>
      </c>
      <c r="N58" s="15" t="s">
        <v>35</v>
      </c>
      <c r="O58" s="15" t="s">
        <v>36</v>
      </c>
      <c r="P58" s="15" t="s">
        <v>38</v>
      </c>
      <c r="Q58" s="15" t="s">
        <v>39</v>
      </c>
      <c r="R58" s="15" t="s">
        <v>40</v>
      </c>
      <c r="S58" s="15" t="s">
        <v>41</v>
      </c>
    </row>
    <row r="59" spans="1:19" ht="18.75" customHeight="1" x14ac:dyDescent="0.2">
      <c r="A59" s="5">
        <v>1</v>
      </c>
      <c r="B59" s="116">
        <v>2</v>
      </c>
      <c r="C59" s="116"/>
      <c r="D59" s="116">
        <v>3</v>
      </c>
      <c r="E59" s="116"/>
      <c r="F59" s="116">
        <v>4</v>
      </c>
      <c r="G59" s="116"/>
      <c r="H59" s="6">
        <v>5</v>
      </c>
      <c r="I59" s="116">
        <v>6</v>
      </c>
      <c r="J59" s="116"/>
      <c r="K59" s="16" t="s">
        <v>8</v>
      </c>
      <c r="L59" s="20">
        <v>8</v>
      </c>
      <c r="M59" s="15">
        <v>9</v>
      </c>
      <c r="N59" s="15">
        <v>10</v>
      </c>
      <c r="O59" s="15">
        <v>11</v>
      </c>
      <c r="P59" s="15">
        <v>13</v>
      </c>
      <c r="Q59" s="15">
        <v>14</v>
      </c>
      <c r="R59" s="15">
        <v>15</v>
      </c>
      <c r="S59" s="15">
        <v>16</v>
      </c>
    </row>
    <row r="60" spans="1:19" ht="15" customHeight="1" x14ac:dyDescent="0.2">
      <c r="A60" s="115" t="s">
        <v>21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</row>
    <row r="61" spans="1:19" ht="15" customHeight="1" x14ac:dyDescent="0.2">
      <c r="A61" s="111" t="s">
        <v>10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spans="1:19" ht="15" customHeight="1" x14ac:dyDescent="0.2">
      <c r="A62" s="42"/>
      <c r="B62" s="93" t="s">
        <v>210</v>
      </c>
      <c r="C62" s="127"/>
      <c r="D62" s="93">
        <v>60</v>
      </c>
      <c r="E62" s="127"/>
      <c r="F62" s="93">
        <v>0.48</v>
      </c>
      <c r="G62" s="127"/>
      <c r="H62" s="7">
        <v>0.06</v>
      </c>
      <c r="I62" s="93">
        <v>1.02</v>
      </c>
      <c r="J62" s="127"/>
      <c r="K62" s="7">
        <v>6</v>
      </c>
      <c r="L62" s="7" t="s">
        <v>181</v>
      </c>
      <c r="M62" s="7">
        <v>1.2E-2</v>
      </c>
      <c r="N62" s="7">
        <v>2.1</v>
      </c>
      <c r="O62" s="7">
        <v>0</v>
      </c>
      <c r="P62" s="7">
        <v>8.4</v>
      </c>
      <c r="Q62" s="7">
        <v>13.8</v>
      </c>
      <c r="R62" s="7">
        <v>14.4</v>
      </c>
      <c r="S62" s="7">
        <v>0.36</v>
      </c>
    </row>
    <row r="63" spans="1:19" ht="27" customHeight="1" x14ac:dyDescent="0.2">
      <c r="A63" s="9">
        <v>1</v>
      </c>
      <c r="B63" s="135" t="s">
        <v>207</v>
      </c>
      <c r="C63" s="135"/>
      <c r="D63" s="183" t="s">
        <v>209</v>
      </c>
      <c r="E63" s="147"/>
      <c r="F63" s="148">
        <v>14.6</v>
      </c>
      <c r="G63" s="148"/>
      <c r="H63" s="9">
        <v>17.2</v>
      </c>
      <c r="I63" s="148">
        <v>17.5</v>
      </c>
      <c r="J63" s="148"/>
      <c r="K63" s="8">
        <v>283.5</v>
      </c>
      <c r="L63" s="9" t="s">
        <v>208</v>
      </c>
      <c r="M63" s="14">
        <v>0.1</v>
      </c>
      <c r="N63" s="14">
        <v>0.79</v>
      </c>
      <c r="O63" s="14">
        <v>64.900000000000006</v>
      </c>
      <c r="P63" s="14">
        <v>21.14</v>
      </c>
      <c r="Q63" s="14">
        <v>65.34</v>
      </c>
      <c r="R63" s="14">
        <v>81.900000000000006</v>
      </c>
      <c r="S63" s="14">
        <v>1.61</v>
      </c>
    </row>
    <row r="64" spans="1:19" ht="30.75" customHeight="1" x14ac:dyDescent="0.2">
      <c r="A64" s="25">
        <v>2</v>
      </c>
      <c r="B64" s="121" t="s">
        <v>28</v>
      </c>
      <c r="C64" s="121"/>
      <c r="D64" s="83">
        <v>150</v>
      </c>
      <c r="E64" s="83"/>
      <c r="F64" s="83">
        <v>5.5</v>
      </c>
      <c r="G64" s="83"/>
      <c r="H64" s="7">
        <v>4.5199999999999996</v>
      </c>
      <c r="I64" s="84">
        <v>26.4</v>
      </c>
      <c r="J64" s="84"/>
      <c r="K64" s="8">
        <v>168.45</v>
      </c>
      <c r="L64" s="9" t="s">
        <v>172</v>
      </c>
      <c r="M64" s="14">
        <v>0.15</v>
      </c>
      <c r="N64" s="14">
        <v>0</v>
      </c>
      <c r="O64" s="14">
        <v>0</v>
      </c>
      <c r="P64" s="14">
        <v>21.1</v>
      </c>
      <c r="Q64" s="14">
        <v>4.8600000000000003</v>
      </c>
      <c r="R64" s="14">
        <v>37.200000000000003</v>
      </c>
      <c r="S64" s="14">
        <v>1.1000000000000001</v>
      </c>
    </row>
    <row r="65" spans="1:19" ht="26.45" customHeight="1" x14ac:dyDescent="0.2">
      <c r="A65" s="25">
        <v>3</v>
      </c>
      <c r="B65" s="121" t="s">
        <v>190</v>
      </c>
      <c r="C65" s="121"/>
      <c r="D65" s="83">
        <v>200</v>
      </c>
      <c r="E65" s="83"/>
      <c r="F65" s="83">
        <v>4.08</v>
      </c>
      <c r="G65" s="83"/>
      <c r="H65" s="7">
        <v>3.5</v>
      </c>
      <c r="I65" s="84">
        <v>17.600000000000001</v>
      </c>
      <c r="J65" s="84"/>
      <c r="K65" s="8">
        <v>118.6</v>
      </c>
      <c r="L65" s="9" t="s">
        <v>193</v>
      </c>
      <c r="M65" s="14">
        <v>0.06</v>
      </c>
      <c r="N65" s="14">
        <v>1.59</v>
      </c>
      <c r="O65" s="14">
        <v>24.4</v>
      </c>
      <c r="P65" s="14">
        <v>21.3</v>
      </c>
      <c r="Q65" s="14">
        <v>152.19999999999999</v>
      </c>
      <c r="R65" s="14">
        <v>124.6</v>
      </c>
      <c r="S65" s="14">
        <v>0.48</v>
      </c>
    </row>
    <row r="66" spans="1:19" ht="15" customHeight="1" x14ac:dyDescent="0.2">
      <c r="A66" s="25">
        <v>4</v>
      </c>
      <c r="B66" s="150" t="s">
        <v>12</v>
      </c>
      <c r="C66" s="150"/>
      <c r="D66" s="151">
        <v>30</v>
      </c>
      <c r="E66" s="82"/>
      <c r="F66" s="83">
        <v>2.37</v>
      </c>
      <c r="G66" s="83"/>
      <c r="H66" s="7">
        <v>0.3</v>
      </c>
      <c r="I66" s="84">
        <v>14.49</v>
      </c>
      <c r="J66" s="84"/>
      <c r="K66" s="8">
        <v>70.14</v>
      </c>
      <c r="L66" s="3"/>
      <c r="M66" s="14">
        <v>0.03</v>
      </c>
      <c r="N66" s="14">
        <v>0</v>
      </c>
      <c r="O66" s="14">
        <v>0</v>
      </c>
      <c r="P66" s="14">
        <v>9.9</v>
      </c>
      <c r="Q66" s="14">
        <v>6.9</v>
      </c>
      <c r="R66" s="14">
        <v>26.1</v>
      </c>
      <c r="S66" s="14">
        <v>0.33</v>
      </c>
    </row>
    <row r="67" spans="1:19" x14ac:dyDescent="0.2">
      <c r="A67" s="1"/>
      <c r="B67" s="97" t="s">
        <v>13</v>
      </c>
      <c r="C67" s="97"/>
      <c r="D67" s="179" t="s">
        <v>213</v>
      </c>
      <c r="E67" s="145"/>
      <c r="F67" s="145">
        <f>SUM(F63:G66)</f>
        <v>26.55</v>
      </c>
      <c r="G67" s="145"/>
      <c r="H67" s="55">
        <f>SUM(H63:H66)</f>
        <v>25.52</v>
      </c>
      <c r="I67" s="146">
        <f>SUM(I63:J66)</f>
        <v>75.989999999999995</v>
      </c>
      <c r="J67" s="145"/>
      <c r="K67" s="56">
        <f>SUM(K63:K66)</f>
        <v>640.68999999999994</v>
      </c>
      <c r="L67" s="57"/>
      <c r="M67" s="58">
        <f t="shared" ref="M67:S67" si="7">SUM(M63:M66)</f>
        <v>0.33999999999999997</v>
      </c>
      <c r="N67" s="58">
        <f t="shared" si="7"/>
        <v>2.38</v>
      </c>
      <c r="O67" s="58">
        <f t="shared" si="7"/>
        <v>89.300000000000011</v>
      </c>
      <c r="P67" s="58">
        <f t="shared" si="7"/>
        <v>73.440000000000012</v>
      </c>
      <c r="Q67" s="58">
        <f t="shared" si="7"/>
        <v>229.29999999999998</v>
      </c>
      <c r="R67" s="58">
        <f t="shared" si="7"/>
        <v>269.8</v>
      </c>
      <c r="S67" s="58">
        <f t="shared" si="7"/>
        <v>3.52</v>
      </c>
    </row>
    <row r="68" spans="1:19" x14ac:dyDescent="0.2">
      <c r="A68" s="123" t="s">
        <v>173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</row>
    <row r="69" spans="1:19" ht="27.75" customHeight="1" x14ac:dyDescent="0.2">
      <c r="A69" s="25">
        <v>1</v>
      </c>
      <c r="B69" s="81" t="s">
        <v>96</v>
      </c>
      <c r="C69" s="81"/>
      <c r="D69" s="82" t="s">
        <v>60</v>
      </c>
      <c r="E69" s="82"/>
      <c r="F69" s="83">
        <v>0.48</v>
      </c>
      <c r="G69" s="83"/>
      <c r="H69" s="7">
        <v>0.06</v>
      </c>
      <c r="I69" s="84">
        <v>1.02</v>
      </c>
      <c r="J69" s="84"/>
      <c r="K69" s="8">
        <v>6</v>
      </c>
      <c r="L69" s="9" t="s">
        <v>171</v>
      </c>
      <c r="M69" s="14">
        <v>1.2E-2</v>
      </c>
      <c r="N69" s="14">
        <v>2.1</v>
      </c>
      <c r="O69" s="14">
        <v>0</v>
      </c>
      <c r="P69" s="14">
        <v>8.4</v>
      </c>
      <c r="Q69" s="14">
        <v>13.8</v>
      </c>
      <c r="R69" s="14">
        <v>14.4</v>
      </c>
      <c r="S69" s="14">
        <v>0.36</v>
      </c>
    </row>
    <row r="70" spans="1:19" x14ac:dyDescent="0.2">
      <c r="A70" s="25">
        <v>2</v>
      </c>
      <c r="B70" s="81" t="s">
        <v>87</v>
      </c>
      <c r="C70" s="81"/>
      <c r="D70" s="83">
        <v>200</v>
      </c>
      <c r="E70" s="83"/>
      <c r="F70" s="83">
        <v>1.58</v>
      </c>
      <c r="G70" s="83"/>
      <c r="H70" s="7">
        <v>2.12</v>
      </c>
      <c r="I70" s="84">
        <v>9.69</v>
      </c>
      <c r="J70" s="84"/>
      <c r="K70" s="8">
        <v>68.599999999999994</v>
      </c>
      <c r="L70" s="9" t="s">
        <v>154</v>
      </c>
      <c r="M70" s="14">
        <v>7.1999999999999995E-2</v>
      </c>
      <c r="N70" s="14">
        <v>6.6</v>
      </c>
      <c r="O70" s="14">
        <v>0</v>
      </c>
      <c r="P70" s="14">
        <v>18.22</v>
      </c>
      <c r="Q70" s="14">
        <v>21.36</v>
      </c>
      <c r="R70" s="14">
        <v>44.78</v>
      </c>
      <c r="S70" s="14">
        <v>0.7</v>
      </c>
    </row>
    <row r="71" spans="1:19" ht="26.25" customHeight="1" x14ac:dyDescent="0.2">
      <c r="A71" s="25">
        <v>3</v>
      </c>
      <c r="B71" s="135" t="s">
        <v>89</v>
      </c>
      <c r="C71" s="135"/>
      <c r="D71" s="92" t="s">
        <v>174</v>
      </c>
      <c r="E71" s="92"/>
      <c r="F71" s="83">
        <v>12.4</v>
      </c>
      <c r="G71" s="83"/>
      <c r="H71" s="7">
        <v>17.149999999999999</v>
      </c>
      <c r="I71" s="84">
        <v>7</v>
      </c>
      <c r="J71" s="84"/>
      <c r="K71" s="8">
        <v>229</v>
      </c>
      <c r="L71" s="29" t="s">
        <v>91</v>
      </c>
      <c r="M71" s="14">
        <v>3.4000000000000002E-2</v>
      </c>
      <c r="N71" s="14">
        <v>1.8</v>
      </c>
      <c r="O71" s="14">
        <v>52.16</v>
      </c>
      <c r="P71" s="14">
        <v>13.2</v>
      </c>
      <c r="Q71" s="14">
        <v>46</v>
      </c>
      <c r="R71" s="14">
        <v>78.400000000000006</v>
      </c>
      <c r="S71" s="14">
        <v>0.95</v>
      </c>
    </row>
    <row r="72" spans="1:19" ht="17.25" customHeight="1" x14ac:dyDescent="0.2">
      <c r="A72" s="9">
        <v>4</v>
      </c>
      <c r="B72" s="132" t="s">
        <v>27</v>
      </c>
      <c r="C72" s="133"/>
      <c r="D72" s="92" t="s">
        <v>92</v>
      </c>
      <c r="E72" s="92"/>
      <c r="F72" s="83">
        <v>8.85</v>
      </c>
      <c r="G72" s="140"/>
      <c r="H72" s="7">
        <v>9.5500000000000007</v>
      </c>
      <c r="I72" s="84">
        <v>39.86</v>
      </c>
      <c r="J72" s="84"/>
      <c r="K72" s="8">
        <v>280</v>
      </c>
      <c r="L72" s="9" t="s">
        <v>155</v>
      </c>
      <c r="M72" s="14">
        <v>0.21</v>
      </c>
      <c r="N72" s="14">
        <v>0</v>
      </c>
      <c r="O72" s="14">
        <v>40</v>
      </c>
      <c r="P72" s="14">
        <v>140.52000000000001</v>
      </c>
      <c r="Q72" s="14">
        <v>26.39</v>
      </c>
      <c r="R72" s="14">
        <v>210.35</v>
      </c>
      <c r="S72" s="14">
        <v>4.7300000000000004</v>
      </c>
    </row>
    <row r="73" spans="1:19" ht="21" customHeight="1" x14ac:dyDescent="0.2">
      <c r="A73" s="160">
        <v>5</v>
      </c>
      <c r="B73" s="175" t="s">
        <v>17</v>
      </c>
      <c r="C73" s="176"/>
      <c r="D73" s="161">
        <v>200</v>
      </c>
      <c r="E73" s="162"/>
      <c r="F73" s="161">
        <v>0.66</v>
      </c>
      <c r="G73" s="162"/>
      <c r="H73" s="181">
        <v>0.09</v>
      </c>
      <c r="I73" s="186">
        <v>32</v>
      </c>
      <c r="J73" s="187"/>
      <c r="K73" s="188">
        <v>132.80000000000001</v>
      </c>
      <c r="L73" s="189" t="s">
        <v>151</v>
      </c>
      <c r="M73" s="184">
        <v>1.6E-2</v>
      </c>
      <c r="N73" s="184">
        <v>0.72</v>
      </c>
      <c r="O73" s="184">
        <v>0</v>
      </c>
      <c r="P73" s="184">
        <v>17.5</v>
      </c>
      <c r="Q73" s="184">
        <v>32.5</v>
      </c>
      <c r="R73" s="184">
        <v>23.4</v>
      </c>
      <c r="S73" s="184">
        <v>0.7</v>
      </c>
    </row>
    <row r="74" spans="1:19" ht="14.25" customHeight="1" x14ac:dyDescent="0.2">
      <c r="A74" s="160"/>
      <c r="B74" s="177"/>
      <c r="C74" s="178"/>
      <c r="D74" s="163"/>
      <c r="E74" s="164"/>
      <c r="F74" s="168"/>
      <c r="G74" s="169"/>
      <c r="H74" s="182"/>
      <c r="I74" s="168"/>
      <c r="J74" s="169"/>
      <c r="K74" s="182"/>
      <c r="L74" s="182"/>
      <c r="M74" s="185"/>
      <c r="N74" s="185"/>
      <c r="O74" s="185"/>
      <c r="P74" s="185"/>
      <c r="Q74" s="185"/>
      <c r="R74" s="185"/>
      <c r="S74" s="185"/>
    </row>
    <row r="75" spans="1:19" ht="15" customHeight="1" x14ac:dyDescent="0.2">
      <c r="A75" s="25">
        <v>6</v>
      </c>
      <c r="B75" s="81" t="s">
        <v>152</v>
      </c>
      <c r="C75" s="81"/>
      <c r="D75" s="82" t="s">
        <v>58</v>
      </c>
      <c r="E75" s="82"/>
      <c r="F75" s="83">
        <v>1.68</v>
      </c>
      <c r="G75" s="83"/>
      <c r="H75" s="7">
        <v>0.33</v>
      </c>
      <c r="I75" s="84">
        <v>14.82</v>
      </c>
      <c r="J75" s="84"/>
      <c r="K75" s="8">
        <v>68.97</v>
      </c>
      <c r="L75" s="3"/>
      <c r="M75" s="14">
        <v>0.03</v>
      </c>
      <c r="N75" s="14">
        <v>0</v>
      </c>
      <c r="O75" s="14">
        <v>0</v>
      </c>
      <c r="P75" s="14">
        <v>0.27</v>
      </c>
      <c r="Q75" s="14">
        <v>6.9</v>
      </c>
      <c r="R75" s="14">
        <v>31.8</v>
      </c>
      <c r="S75" s="14">
        <v>0.93</v>
      </c>
    </row>
    <row r="76" spans="1:19" ht="15" customHeight="1" x14ac:dyDescent="0.2">
      <c r="A76" s="25">
        <v>7</v>
      </c>
      <c r="B76" s="81" t="s">
        <v>12</v>
      </c>
      <c r="C76" s="81"/>
      <c r="D76" s="82" t="s">
        <v>64</v>
      </c>
      <c r="E76" s="82"/>
      <c r="F76" s="83">
        <v>1.58</v>
      </c>
      <c r="G76" s="83"/>
      <c r="H76" s="7">
        <v>0.2</v>
      </c>
      <c r="I76" s="84">
        <v>9.66</v>
      </c>
      <c r="J76" s="84"/>
      <c r="K76" s="8">
        <v>46.76</v>
      </c>
      <c r="L76" s="3"/>
      <c r="M76" s="14">
        <v>0.02</v>
      </c>
      <c r="N76" s="14">
        <v>0</v>
      </c>
      <c r="O76" s="14">
        <v>0</v>
      </c>
      <c r="P76" s="14">
        <v>6.6</v>
      </c>
      <c r="Q76" s="14">
        <v>4.5999999999999996</v>
      </c>
      <c r="R76" s="14">
        <v>17.399999999999999</v>
      </c>
      <c r="S76" s="14">
        <v>0.22</v>
      </c>
    </row>
    <row r="77" spans="1:19" ht="15" customHeight="1" x14ac:dyDescent="0.2">
      <c r="A77" s="26"/>
      <c r="B77" s="97" t="s">
        <v>16</v>
      </c>
      <c r="C77" s="97"/>
      <c r="D77" s="141" t="s">
        <v>175</v>
      </c>
      <c r="E77" s="97"/>
      <c r="F77" s="97">
        <f>SUM(F69:G76)</f>
        <v>27.230000000000004</v>
      </c>
      <c r="G77" s="97"/>
      <c r="H77" s="10">
        <f>SUM(H69:H76)</f>
        <v>29.499999999999996</v>
      </c>
      <c r="I77" s="96">
        <f>SUM(I70:J76)</f>
        <v>113.03</v>
      </c>
      <c r="J77" s="97"/>
      <c r="K77" s="11">
        <f>SUM(K69:K76)</f>
        <v>832.13000000000011</v>
      </c>
      <c r="L77" s="23"/>
      <c r="M77" s="24">
        <f t="shared" ref="M77:S77" si="8">SUM(M69:M76)</f>
        <v>0.39400000000000002</v>
      </c>
      <c r="N77" s="24">
        <f t="shared" si="8"/>
        <v>11.22</v>
      </c>
      <c r="O77" s="24">
        <f t="shared" si="8"/>
        <v>92.16</v>
      </c>
      <c r="P77" s="24">
        <f t="shared" si="8"/>
        <v>204.71</v>
      </c>
      <c r="Q77" s="24">
        <f t="shared" si="8"/>
        <v>151.55000000000001</v>
      </c>
      <c r="R77" s="24">
        <f t="shared" si="8"/>
        <v>420.53</v>
      </c>
      <c r="S77" s="24">
        <f t="shared" si="8"/>
        <v>8.5900000000000016</v>
      </c>
    </row>
    <row r="78" spans="1:19" ht="15" customHeight="1" x14ac:dyDescent="0.2">
      <c r="A78" s="89" t="s">
        <v>93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1"/>
    </row>
    <row r="79" spans="1:19" ht="15" customHeight="1" x14ac:dyDescent="0.2">
      <c r="A79" s="26">
        <v>1</v>
      </c>
      <c r="B79" s="81" t="s">
        <v>73</v>
      </c>
      <c r="C79" s="81"/>
      <c r="D79" s="82" t="s">
        <v>48</v>
      </c>
      <c r="E79" s="82"/>
      <c r="F79" s="83">
        <v>7.0000000000000007E-2</v>
      </c>
      <c r="G79" s="83"/>
      <c r="H79" s="7">
        <v>0.02</v>
      </c>
      <c r="I79" s="84">
        <v>15</v>
      </c>
      <c r="J79" s="84"/>
      <c r="K79" s="8">
        <v>60</v>
      </c>
      <c r="L79" s="20" t="s">
        <v>74</v>
      </c>
      <c r="M79" s="14">
        <v>0</v>
      </c>
      <c r="N79" s="14">
        <v>0.03</v>
      </c>
      <c r="O79" s="14">
        <v>0</v>
      </c>
      <c r="P79" s="14">
        <v>1.4</v>
      </c>
      <c r="Q79" s="14">
        <v>11.1</v>
      </c>
      <c r="R79" s="14">
        <v>2.8</v>
      </c>
      <c r="S79" s="14">
        <v>0.28000000000000003</v>
      </c>
    </row>
    <row r="80" spans="1:19" ht="15" customHeight="1" x14ac:dyDescent="0.2">
      <c r="A80" s="26">
        <v>2</v>
      </c>
      <c r="B80" s="94" t="s">
        <v>51</v>
      </c>
      <c r="C80" s="88"/>
      <c r="D80" s="94">
        <v>30</v>
      </c>
      <c r="E80" s="88"/>
      <c r="F80" s="94">
        <v>2.0099999999999998</v>
      </c>
      <c r="G80" s="88"/>
      <c r="H80" s="10">
        <v>2.27</v>
      </c>
      <c r="I80" s="95">
        <v>21.61</v>
      </c>
      <c r="J80" s="88"/>
      <c r="K80" s="11">
        <v>114.9</v>
      </c>
      <c r="L80" s="23"/>
      <c r="M80" s="24">
        <v>0.05</v>
      </c>
      <c r="N80" s="24">
        <v>0</v>
      </c>
      <c r="O80" s="24">
        <v>12</v>
      </c>
      <c r="P80" s="24">
        <v>8.34</v>
      </c>
      <c r="Q80" s="24">
        <v>5.93</v>
      </c>
      <c r="R80" s="24">
        <v>22.49</v>
      </c>
      <c r="S80" s="24">
        <v>0.43</v>
      </c>
    </row>
    <row r="81" spans="1:19" ht="15" customHeight="1" x14ac:dyDescent="0.2">
      <c r="A81" s="26"/>
      <c r="B81" s="94" t="s">
        <v>84</v>
      </c>
      <c r="C81" s="88"/>
      <c r="D81" s="94">
        <v>245</v>
      </c>
      <c r="E81" s="88"/>
      <c r="F81" s="94">
        <f>SUM(F79:G80)</f>
        <v>2.0799999999999996</v>
      </c>
      <c r="G81" s="88"/>
      <c r="H81" s="10">
        <f>SUM(H79:H80)</f>
        <v>2.29</v>
      </c>
      <c r="I81" s="95">
        <f>SUM(I79:J80)</f>
        <v>36.61</v>
      </c>
      <c r="J81" s="88"/>
      <c r="K81" s="11">
        <f>SUM(K79:K80)</f>
        <v>174.9</v>
      </c>
      <c r="L81" s="23"/>
      <c r="M81" s="24">
        <f t="shared" ref="M81:S81" si="9">SUM(M79:M80)</f>
        <v>0.05</v>
      </c>
      <c r="N81" s="24">
        <f t="shared" si="9"/>
        <v>0.03</v>
      </c>
      <c r="O81" s="24">
        <f t="shared" si="9"/>
        <v>12</v>
      </c>
      <c r="P81" s="24">
        <f t="shared" si="9"/>
        <v>9.74</v>
      </c>
      <c r="Q81" s="24">
        <f t="shared" si="9"/>
        <v>17.03</v>
      </c>
      <c r="R81" s="24">
        <f t="shared" si="9"/>
        <v>25.29</v>
      </c>
      <c r="S81" s="24">
        <f t="shared" si="9"/>
        <v>0.71</v>
      </c>
    </row>
    <row r="82" spans="1:19" x14ac:dyDescent="0.2">
      <c r="A82" s="1"/>
      <c r="B82" s="97" t="s">
        <v>23</v>
      </c>
      <c r="C82" s="97"/>
      <c r="D82" s="141" t="s">
        <v>214</v>
      </c>
      <c r="E82" s="97"/>
      <c r="F82" s="100">
        <f>SUM(F81,F77,F67)</f>
        <v>55.86</v>
      </c>
      <c r="G82" s="100"/>
      <c r="H82" s="12">
        <f>SUM(H81,H77,H67)</f>
        <v>57.309999999999995</v>
      </c>
      <c r="I82" s="101">
        <f>SUM(I81,I77,I67)</f>
        <v>225.63</v>
      </c>
      <c r="J82" s="100"/>
      <c r="K82" s="13">
        <f>SUM(K81,K77,K67)</f>
        <v>1647.72</v>
      </c>
      <c r="L82" s="31"/>
      <c r="M82" s="24">
        <f t="shared" ref="M82:S82" si="10">SUM(M81,M77,M67)</f>
        <v>0.78400000000000003</v>
      </c>
      <c r="N82" s="24">
        <f t="shared" si="10"/>
        <v>13.629999999999999</v>
      </c>
      <c r="O82" s="24">
        <f t="shared" si="10"/>
        <v>193.46</v>
      </c>
      <c r="P82" s="24">
        <f t="shared" si="10"/>
        <v>287.89000000000004</v>
      </c>
      <c r="Q82" s="24">
        <f t="shared" si="10"/>
        <v>397.88</v>
      </c>
      <c r="R82" s="24">
        <f t="shared" si="10"/>
        <v>715.62</v>
      </c>
      <c r="S82" s="24">
        <f t="shared" si="10"/>
        <v>12.82</v>
      </c>
    </row>
    <row r="83" spans="1:19" x14ac:dyDescent="0.2">
      <c r="A83" s="11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</row>
    <row r="84" spans="1:19" ht="20.25" customHeight="1" x14ac:dyDescent="0.2">
      <c r="A84" s="122" t="s">
        <v>0</v>
      </c>
      <c r="B84" s="116" t="s">
        <v>1</v>
      </c>
      <c r="C84" s="116"/>
      <c r="D84" s="116" t="s">
        <v>2</v>
      </c>
      <c r="E84" s="116"/>
      <c r="F84" s="116" t="s">
        <v>3</v>
      </c>
      <c r="G84" s="116"/>
      <c r="H84" s="116"/>
      <c r="I84" s="116"/>
      <c r="J84" s="116"/>
      <c r="K84" s="110" t="s">
        <v>4</v>
      </c>
      <c r="L84" s="118" t="s">
        <v>33</v>
      </c>
      <c r="M84" s="106" t="s">
        <v>37</v>
      </c>
      <c r="N84" s="106"/>
      <c r="O84" s="106"/>
      <c r="P84" s="106" t="s">
        <v>42</v>
      </c>
      <c r="Q84" s="106"/>
      <c r="R84" s="106"/>
      <c r="S84" s="106"/>
    </row>
    <row r="85" spans="1:19" ht="21.75" customHeight="1" x14ac:dyDescent="0.2">
      <c r="A85" s="122"/>
      <c r="B85" s="116"/>
      <c r="C85" s="116"/>
      <c r="D85" s="116"/>
      <c r="E85" s="116"/>
      <c r="F85" s="116" t="s">
        <v>5</v>
      </c>
      <c r="G85" s="116"/>
      <c r="H85" s="5" t="s">
        <v>6</v>
      </c>
      <c r="I85" s="116" t="s">
        <v>7</v>
      </c>
      <c r="J85" s="116"/>
      <c r="K85" s="110"/>
      <c r="L85" s="118"/>
      <c r="M85" s="14" t="s">
        <v>34</v>
      </c>
      <c r="N85" s="14" t="s">
        <v>35</v>
      </c>
      <c r="O85" s="14" t="s">
        <v>36</v>
      </c>
      <c r="P85" s="14" t="s">
        <v>38</v>
      </c>
      <c r="Q85" s="14" t="s">
        <v>39</v>
      </c>
      <c r="R85" s="14" t="s">
        <v>40</v>
      </c>
      <c r="S85" s="14" t="s">
        <v>41</v>
      </c>
    </row>
    <row r="86" spans="1:19" x14ac:dyDescent="0.2">
      <c r="A86" s="5">
        <v>1</v>
      </c>
      <c r="B86" s="116">
        <v>2</v>
      </c>
      <c r="C86" s="116"/>
      <c r="D86" s="116">
        <v>3</v>
      </c>
      <c r="E86" s="116"/>
      <c r="F86" s="116">
        <v>4</v>
      </c>
      <c r="G86" s="116"/>
      <c r="H86" s="6">
        <v>5</v>
      </c>
      <c r="I86" s="116">
        <v>6</v>
      </c>
      <c r="J86" s="116"/>
      <c r="K86" s="16" t="s">
        <v>8</v>
      </c>
      <c r="L86" s="3">
        <v>8</v>
      </c>
      <c r="M86" s="14">
        <v>9</v>
      </c>
      <c r="N86" s="14">
        <v>10</v>
      </c>
      <c r="O86" s="14">
        <v>11</v>
      </c>
      <c r="P86" s="14">
        <v>13</v>
      </c>
      <c r="Q86" s="14">
        <v>14</v>
      </c>
      <c r="R86" s="14">
        <v>15</v>
      </c>
      <c r="S86" s="14">
        <v>16</v>
      </c>
    </row>
    <row r="87" spans="1:19" x14ac:dyDescent="0.2">
      <c r="A87" s="115" t="s">
        <v>22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</row>
    <row r="88" spans="1:19" x14ac:dyDescent="0.2">
      <c r="A88" s="111" t="s">
        <v>10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 ht="38.25" customHeight="1" x14ac:dyDescent="0.2">
      <c r="A89" s="25">
        <v>1</v>
      </c>
      <c r="B89" s="121" t="s">
        <v>162</v>
      </c>
      <c r="C89" s="121"/>
      <c r="D89" s="136" t="s">
        <v>94</v>
      </c>
      <c r="E89" s="136"/>
      <c r="F89" s="92">
        <v>21.9</v>
      </c>
      <c r="G89" s="92"/>
      <c r="H89" s="17">
        <v>20.73</v>
      </c>
      <c r="I89" s="102">
        <v>68.7</v>
      </c>
      <c r="J89" s="102"/>
      <c r="K89" s="32">
        <v>549</v>
      </c>
      <c r="L89" s="20" t="s">
        <v>95</v>
      </c>
      <c r="M89" s="15">
        <v>0.14000000000000001</v>
      </c>
      <c r="N89" s="15">
        <v>1.68</v>
      </c>
      <c r="O89" s="15">
        <v>91.5</v>
      </c>
      <c r="P89" s="15">
        <v>56.6</v>
      </c>
      <c r="Q89" s="15">
        <v>360.2</v>
      </c>
      <c r="R89" s="15">
        <v>369.2</v>
      </c>
      <c r="S89" s="15">
        <v>1.4</v>
      </c>
    </row>
    <row r="90" spans="1:19" ht="16.5" customHeight="1" x14ac:dyDescent="0.2">
      <c r="A90" s="9">
        <v>2</v>
      </c>
      <c r="B90" s="135" t="s">
        <v>11</v>
      </c>
      <c r="C90" s="135"/>
      <c r="D90" s="137" t="s">
        <v>57</v>
      </c>
      <c r="E90" s="137"/>
      <c r="F90" s="119">
        <v>0.13</v>
      </c>
      <c r="G90" s="119"/>
      <c r="H90" s="33">
        <v>0.02</v>
      </c>
      <c r="I90" s="119">
        <v>15.2</v>
      </c>
      <c r="J90" s="119"/>
      <c r="K90" s="32">
        <v>62</v>
      </c>
      <c r="L90" s="33" t="s">
        <v>191</v>
      </c>
      <c r="M90" s="15">
        <v>0</v>
      </c>
      <c r="N90" s="15">
        <v>2.83</v>
      </c>
      <c r="O90" s="15">
        <v>0</v>
      </c>
      <c r="P90" s="15">
        <v>2.4</v>
      </c>
      <c r="Q90" s="15">
        <v>14.2</v>
      </c>
      <c r="R90" s="15">
        <v>4.4000000000000004</v>
      </c>
      <c r="S90" s="15">
        <v>0.36</v>
      </c>
    </row>
    <row r="91" spans="1:19" ht="27.75" customHeight="1" x14ac:dyDescent="0.2">
      <c r="A91" s="25">
        <v>3</v>
      </c>
      <c r="B91" s="81" t="s">
        <v>12</v>
      </c>
      <c r="C91" s="81"/>
      <c r="D91" s="82" t="s">
        <v>145</v>
      </c>
      <c r="E91" s="82"/>
      <c r="F91" s="83">
        <v>3.16</v>
      </c>
      <c r="G91" s="83"/>
      <c r="H91" s="7">
        <v>0.4</v>
      </c>
      <c r="I91" s="84">
        <v>19.32</v>
      </c>
      <c r="J91" s="84"/>
      <c r="K91" s="8">
        <v>93.52</v>
      </c>
      <c r="L91" s="3"/>
      <c r="M91" s="14">
        <v>0.1</v>
      </c>
      <c r="N91" s="14">
        <v>0</v>
      </c>
      <c r="O91" s="14">
        <v>0</v>
      </c>
      <c r="P91" s="14">
        <v>13.2</v>
      </c>
      <c r="Q91" s="14">
        <v>9.1999999999999993</v>
      </c>
      <c r="R91" s="14">
        <v>34.799999999999997</v>
      </c>
      <c r="S91" s="14">
        <v>0.44</v>
      </c>
    </row>
    <row r="92" spans="1:19" ht="27.75" customHeight="1" x14ac:dyDescent="0.2">
      <c r="A92" s="25">
        <v>4</v>
      </c>
      <c r="B92" s="103" t="s">
        <v>55</v>
      </c>
      <c r="C92" s="103"/>
      <c r="D92" s="120" t="s">
        <v>188</v>
      </c>
      <c r="E92" s="120"/>
      <c r="F92" s="83">
        <v>3.48</v>
      </c>
      <c r="G92" s="83"/>
      <c r="H92" s="7">
        <v>4.43</v>
      </c>
      <c r="I92" s="84">
        <v>0</v>
      </c>
      <c r="J92" s="84"/>
      <c r="K92" s="8">
        <v>53.7</v>
      </c>
      <c r="L92" s="3" t="s">
        <v>56</v>
      </c>
      <c r="M92" s="14">
        <v>5.0000000000000001E-3</v>
      </c>
      <c r="N92" s="14">
        <v>0.1</v>
      </c>
      <c r="O92" s="14">
        <v>39</v>
      </c>
      <c r="P92" s="14">
        <v>5.25</v>
      </c>
      <c r="Q92" s="14">
        <v>132</v>
      </c>
      <c r="R92" s="14">
        <v>75</v>
      </c>
      <c r="S92" s="14">
        <v>0.15</v>
      </c>
    </row>
    <row r="93" spans="1:19" ht="27.75" customHeight="1" x14ac:dyDescent="0.2">
      <c r="A93" s="25">
        <v>5</v>
      </c>
      <c r="B93" s="138" t="s">
        <v>51</v>
      </c>
      <c r="C93" s="139"/>
      <c r="D93" s="98">
        <v>40</v>
      </c>
      <c r="E93" s="86"/>
      <c r="F93" s="98">
        <v>3.4</v>
      </c>
      <c r="G93" s="86"/>
      <c r="H93" s="47">
        <v>4.5199999999999996</v>
      </c>
      <c r="I93" s="85">
        <v>27.88</v>
      </c>
      <c r="J93" s="86"/>
      <c r="K93" s="48">
        <v>165.8</v>
      </c>
      <c r="L93" s="3"/>
      <c r="M93" s="14">
        <v>0.04</v>
      </c>
      <c r="N93" s="14">
        <v>0</v>
      </c>
      <c r="O93" s="14">
        <v>26</v>
      </c>
      <c r="P93" s="14">
        <v>6</v>
      </c>
      <c r="Q93" s="14">
        <v>16.399999999999999</v>
      </c>
      <c r="R93" s="14">
        <v>34.799999999999997</v>
      </c>
      <c r="S93" s="14">
        <v>0.4</v>
      </c>
    </row>
    <row r="94" spans="1:19" x14ac:dyDescent="0.2">
      <c r="A94" s="1"/>
      <c r="B94" s="97" t="s">
        <v>13</v>
      </c>
      <c r="C94" s="97"/>
      <c r="D94" s="100">
        <v>527</v>
      </c>
      <c r="E94" s="100"/>
      <c r="F94" s="100">
        <f>SUM(F89:G93)</f>
        <v>32.07</v>
      </c>
      <c r="G94" s="100"/>
      <c r="H94" s="12">
        <f>SUM(H89:H93)</f>
        <v>30.099999999999998</v>
      </c>
      <c r="I94" s="101">
        <f>SUM(I89:J93)</f>
        <v>131.1</v>
      </c>
      <c r="J94" s="100"/>
      <c r="K94" s="18">
        <f>SUM(K89:K93)</f>
        <v>924.02</v>
      </c>
      <c r="L94" s="34"/>
      <c r="M94" s="21">
        <f t="shared" ref="M94:S94" si="11">SUM(M89:M93)</f>
        <v>0.28500000000000003</v>
      </c>
      <c r="N94" s="21">
        <f t="shared" si="11"/>
        <v>4.6099999999999994</v>
      </c>
      <c r="O94" s="21">
        <f t="shared" si="11"/>
        <v>156.5</v>
      </c>
      <c r="P94" s="21">
        <f t="shared" si="11"/>
        <v>83.45</v>
      </c>
      <c r="Q94" s="21">
        <f t="shared" si="11"/>
        <v>531.99999999999989</v>
      </c>
      <c r="R94" s="21">
        <f t="shared" si="11"/>
        <v>518.19999999999993</v>
      </c>
      <c r="S94" s="21">
        <f t="shared" si="11"/>
        <v>2.7499999999999996</v>
      </c>
    </row>
    <row r="95" spans="1:19" x14ac:dyDescent="0.2">
      <c r="A95" s="111" t="s">
        <v>14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 ht="28.5" customHeight="1" x14ac:dyDescent="0.2">
      <c r="A96" s="25">
        <v>1</v>
      </c>
      <c r="B96" s="81" t="s">
        <v>96</v>
      </c>
      <c r="C96" s="81"/>
      <c r="D96" s="82" t="s">
        <v>60</v>
      </c>
      <c r="E96" s="82"/>
      <c r="F96" s="83">
        <v>0.42</v>
      </c>
      <c r="G96" s="83"/>
      <c r="H96" s="7">
        <v>0.06</v>
      </c>
      <c r="I96" s="84">
        <v>1.1399999999999999</v>
      </c>
      <c r="J96" s="84"/>
      <c r="K96" s="8">
        <v>7.2</v>
      </c>
      <c r="L96" s="9" t="s">
        <v>150</v>
      </c>
      <c r="M96" s="14">
        <v>1.2E-2</v>
      </c>
      <c r="N96" s="14">
        <v>2.94</v>
      </c>
      <c r="O96" s="14">
        <v>0.3</v>
      </c>
      <c r="P96" s="14">
        <v>8.4</v>
      </c>
      <c r="Q96" s="14">
        <v>10.199999999999999</v>
      </c>
      <c r="R96" s="14">
        <v>18</v>
      </c>
      <c r="S96" s="14">
        <v>0.3</v>
      </c>
    </row>
    <row r="97" spans="1:19" ht="27.75" customHeight="1" x14ac:dyDescent="0.2">
      <c r="A97" s="25">
        <v>2</v>
      </c>
      <c r="B97" s="81" t="s">
        <v>97</v>
      </c>
      <c r="C97" s="81"/>
      <c r="D97" s="83">
        <v>200</v>
      </c>
      <c r="E97" s="83"/>
      <c r="F97" s="83">
        <v>1.4</v>
      </c>
      <c r="G97" s="83"/>
      <c r="H97" s="7">
        <v>3.9</v>
      </c>
      <c r="I97" s="84">
        <v>4.72</v>
      </c>
      <c r="J97" s="84"/>
      <c r="K97" s="8">
        <v>64</v>
      </c>
      <c r="L97" s="9" t="s">
        <v>98</v>
      </c>
      <c r="M97" s="14">
        <v>0.03</v>
      </c>
      <c r="N97" s="14">
        <v>13.7</v>
      </c>
      <c r="O97" s="14">
        <v>0</v>
      </c>
      <c r="P97" s="14">
        <v>15</v>
      </c>
      <c r="Q97" s="14">
        <v>40.58</v>
      </c>
      <c r="R97" s="14">
        <v>31.08</v>
      </c>
      <c r="S97" s="14">
        <v>0.54</v>
      </c>
    </row>
    <row r="98" spans="1:19" ht="26.25" customHeight="1" x14ac:dyDescent="0.2">
      <c r="A98" s="25">
        <v>3</v>
      </c>
      <c r="B98" s="135" t="s">
        <v>176</v>
      </c>
      <c r="C98" s="135"/>
      <c r="D98" s="92" t="s">
        <v>99</v>
      </c>
      <c r="E98" s="92"/>
      <c r="F98" s="83">
        <v>9.3000000000000007</v>
      </c>
      <c r="G98" s="83"/>
      <c r="H98" s="7">
        <v>10.3</v>
      </c>
      <c r="I98" s="84">
        <v>12.1</v>
      </c>
      <c r="J98" s="84"/>
      <c r="K98" s="8">
        <v>178.5</v>
      </c>
      <c r="L98" s="29" t="s">
        <v>100</v>
      </c>
      <c r="M98" s="14">
        <v>0.06</v>
      </c>
      <c r="N98" s="14">
        <v>0.85</v>
      </c>
      <c r="O98" s="14">
        <v>40.090000000000003</v>
      </c>
      <c r="P98" s="14">
        <v>21.7</v>
      </c>
      <c r="Q98" s="14">
        <v>33.03</v>
      </c>
      <c r="R98" s="14">
        <v>104.4</v>
      </c>
      <c r="S98" s="14">
        <v>1.03</v>
      </c>
    </row>
    <row r="99" spans="1:19" ht="25.5" customHeight="1" x14ac:dyDescent="0.2">
      <c r="A99" s="9">
        <v>4</v>
      </c>
      <c r="B99" s="132" t="s">
        <v>28</v>
      </c>
      <c r="C99" s="133"/>
      <c r="D99" s="92" t="s">
        <v>101</v>
      </c>
      <c r="E99" s="92"/>
      <c r="F99" s="83">
        <v>5.7</v>
      </c>
      <c r="G99" s="140"/>
      <c r="H99" s="7">
        <v>4.67</v>
      </c>
      <c r="I99" s="84">
        <v>27.3</v>
      </c>
      <c r="J99" s="84"/>
      <c r="K99" s="8">
        <v>174.07</v>
      </c>
      <c r="L99" s="9" t="s">
        <v>156</v>
      </c>
      <c r="M99" s="14">
        <v>0.06</v>
      </c>
      <c r="N99" s="14">
        <v>0</v>
      </c>
      <c r="O99" s="14">
        <v>0</v>
      </c>
      <c r="P99" s="14">
        <v>21.8</v>
      </c>
      <c r="Q99" s="14">
        <v>5.0199999999999996</v>
      </c>
      <c r="R99" s="14">
        <v>38.4</v>
      </c>
      <c r="S99" s="14">
        <v>1.1399999999999999</v>
      </c>
    </row>
    <row r="100" spans="1:19" ht="17.25" customHeight="1" x14ac:dyDescent="0.2">
      <c r="A100" s="25">
        <v>5</v>
      </c>
      <c r="B100" s="81" t="s">
        <v>86</v>
      </c>
      <c r="C100" s="81"/>
      <c r="D100" s="83">
        <v>200</v>
      </c>
      <c r="E100" s="83"/>
      <c r="F100" s="83">
        <v>0.66</v>
      </c>
      <c r="G100" s="83"/>
      <c r="H100" s="7">
        <v>0.09</v>
      </c>
      <c r="I100" s="84">
        <v>32</v>
      </c>
      <c r="J100" s="84"/>
      <c r="K100" s="8">
        <v>132.80000000000001</v>
      </c>
      <c r="L100" s="9" t="s">
        <v>151</v>
      </c>
      <c r="M100" s="14">
        <v>1.6E-2</v>
      </c>
      <c r="N100" s="14">
        <v>0.73</v>
      </c>
      <c r="O100" s="14">
        <v>0</v>
      </c>
      <c r="P100" s="14">
        <v>17.46</v>
      </c>
      <c r="Q100" s="14">
        <v>32.479999999999997</v>
      </c>
      <c r="R100" s="14">
        <v>23.44</v>
      </c>
      <c r="S100" s="14">
        <v>0</v>
      </c>
    </row>
    <row r="101" spans="1:19" ht="15" customHeight="1" x14ac:dyDescent="0.2">
      <c r="A101" s="25">
        <v>6</v>
      </c>
      <c r="B101" s="81" t="s">
        <v>152</v>
      </c>
      <c r="C101" s="81"/>
      <c r="D101" s="82" t="s">
        <v>58</v>
      </c>
      <c r="E101" s="82"/>
      <c r="F101" s="83">
        <v>1.68</v>
      </c>
      <c r="G101" s="83"/>
      <c r="H101" s="7">
        <v>0.33</v>
      </c>
      <c r="I101" s="84">
        <v>14.82</v>
      </c>
      <c r="J101" s="84"/>
      <c r="K101" s="8">
        <v>68.97</v>
      </c>
      <c r="L101" s="3"/>
      <c r="M101" s="14">
        <v>0.03</v>
      </c>
      <c r="N101" s="14">
        <v>0</v>
      </c>
      <c r="O101" s="14">
        <v>0</v>
      </c>
      <c r="P101" s="14">
        <v>0.27</v>
      </c>
      <c r="Q101" s="14">
        <v>6.9</v>
      </c>
      <c r="R101" s="14">
        <v>31.8</v>
      </c>
      <c r="S101" s="14">
        <v>0.93</v>
      </c>
    </row>
    <row r="102" spans="1:19" ht="15" customHeight="1" x14ac:dyDescent="0.2">
      <c r="A102" s="25">
        <v>7</v>
      </c>
      <c r="B102" s="81" t="s">
        <v>12</v>
      </c>
      <c r="C102" s="81"/>
      <c r="D102" s="82" t="s">
        <v>64</v>
      </c>
      <c r="E102" s="82"/>
      <c r="F102" s="83">
        <v>1.58</v>
      </c>
      <c r="G102" s="83"/>
      <c r="H102" s="7">
        <v>0.2</v>
      </c>
      <c r="I102" s="84">
        <v>9.66</v>
      </c>
      <c r="J102" s="84"/>
      <c r="K102" s="8">
        <v>46.76</v>
      </c>
      <c r="L102" s="3"/>
      <c r="M102" s="14">
        <v>0.02</v>
      </c>
      <c r="N102" s="14">
        <v>0</v>
      </c>
      <c r="O102" s="14">
        <v>0</v>
      </c>
      <c r="P102" s="14">
        <v>6.6</v>
      </c>
      <c r="Q102" s="14">
        <v>4.5999999999999996</v>
      </c>
      <c r="R102" s="14">
        <v>17.399999999999999</v>
      </c>
      <c r="S102" s="14">
        <v>0.22</v>
      </c>
    </row>
    <row r="103" spans="1:19" x14ac:dyDescent="0.2">
      <c r="A103" s="26"/>
      <c r="B103" s="97" t="s">
        <v>16</v>
      </c>
      <c r="C103" s="97"/>
      <c r="D103" s="97">
        <v>795</v>
      </c>
      <c r="E103" s="97"/>
      <c r="F103" s="97">
        <f>SUM(F96:G102)</f>
        <v>20.740000000000002</v>
      </c>
      <c r="G103" s="97"/>
      <c r="H103" s="10">
        <f>SUM(H96:H102)</f>
        <v>19.549999999999997</v>
      </c>
      <c r="I103" s="96">
        <f>SUM(I96:J102)</f>
        <v>101.74000000000001</v>
      </c>
      <c r="J103" s="97"/>
      <c r="K103" s="11">
        <f>SUM(K96:K102)</f>
        <v>672.3</v>
      </c>
      <c r="L103" s="23"/>
      <c r="M103" s="24">
        <f>SUM(M96:M102)</f>
        <v>0.22799999999999998</v>
      </c>
      <c r="N103" s="24">
        <f t="shared" ref="N103:S103" si="12">SUM(N96:N102)</f>
        <v>18.220000000000002</v>
      </c>
      <c r="O103" s="24">
        <f t="shared" si="12"/>
        <v>40.39</v>
      </c>
      <c r="P103" s="24">
        <f t="shared" si="12"/>
        <v>91.229999999999976</v>
      </c>
      <c r="Q103" s="24">
        <f t="shared" si="12"/>
        <v>132.81</v>
      </c>
      <c r="R103" s="24">
        <f t="shared" si="12"/>
        <v>264.52000000000004</v>
      </c>
      <c r="S103" s="24">
        <f t="shared" si="12"/>
        <v>4.16</v>
      </c>
    </row>
    <row r="104" spans="1:19" x14ac:dyDescent="0.2">
      <c r="A104" s="89" t="s">
        <v>102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1"/>
    </row>
    <row r="105" spans="1:19" x14ac:dyDescent="0.2">
      <c r="A105" s="26">
        <v>1</v>
      </c>
      <c r="B105" s="94" t="s">
        <v>103</v>
      </c>
      <c r="C105" s="88"/>
      <c r="D105" s="94">
        <v>200</v>
      </c>
      <c r="E105" s="88"/>
      <c r="F105" s="94">
        <v>5.8</v>
      </c>
      <c r="G105" s="88"/>
      <c r="H105" s="10">
        <v>5</v>
      </c>
      <c r="I105" s="95">
        <v>9.6</v>
      </c>
      <c r="J105" s="88"/>
      <c r="K105" s="11">
        <v>107</v>
      </c>
      <c r="L105" s="23" t="s">
        <v>104</v>
      </c>
      <c r="M105" s="24">
        <v>0.08</v>
      </c>
      <c r="N105" s="24">
        <v>2.6</v>
      </c>
      <c r="O105" s="24">
        <v>40</v>
      </c>
      <c r="P105" s="24">
        <v>28</v>
      </c>
      <c r="Q105" s="24">
        <v>240</v>
      </c>
      <c r="R105" s="24">
        <v>180</v>
      </c>
      <c r="S105" s="24">
        <v>0.2</v>
      </c>
    </row>
    <row r="106" spans="1:19" x14ac:dyDescent="0.2">
      <c r="A106" s="26">
        <v>2</v>
      </c>
      <c r="B106" s="94" t="s">
        <v>75</v>
      </c>
      <c r="C106" s="88"/>
      <c r="D106" s="93">
        <v>25</v>
      </c>
      <c r="E106" s="88"/>
      <c r="F106" s="93">
        <v>1.62</v>
      </c>
      <c r="G106" s="88"/>
      <c r="H106" s="7">
        <v>2.0499999999999998</v>
      </c>
      <c r="I106" s="87">
        <v>2.0499999999999998</v>
      </c>
      <c r="J106" s="88"/>
      <c r="K106" s="8">
        <v>93.25</v>
      </c>
      <c r="L106" s="23"/>
      <c r="M106" s="14">
        <v>0.02</v>
      </c>
      <c r="N106" s="14">
        <v>0</v>
      </c>
      <c r="O106" s="14">
        <v>14</v>
      </c>
      <c r="P106" s="14">
        <v>5.15</v>
      </c>
      <c r="Q106" s="14">
        <v>4.28</v>
      </c>
      <c r="R106" s="14">
        <v>15.17</v>
      </c>
      <c r="S106" s="14">
        <v>0.31</v>
      </c>
    </row>
    <row r="107" spans="1:19" x14ac:dyDescent="0.2">
      <c r="A107" s="26"/>
      <c r="B107" s="94" t="s">
        <v>84</v>
      </c>
      <c r="C107" s="88"/>
      <c r="D107" s="94">
        <v>225</v>
      </c>
      <c r="E107" s="88"/>
      <c r="F107" s="94">
        <v>7.42</v>
      </c>
      <c r="G107" s="88"/>
      <c r="H107" s="10">
        <v>7.05</v>
      </c>
      <c r="I107" s="95">
        <f>SUM(I105:J106)</f>
        <v>11.649999999999999</v>
      </c>
      <c r="J107" s="88"/>
      <c r="K107" s="11">
        <f>SUM(K105:K106)</f>
        <v>200.25</v>
      </c>
      <c r="L107" s="23"/>
      <c r="M107" s="24">
        <f t="shared" ref="M107:S107" si="13">SUM(M105:M106)</f>
        <v>0.1</v>
      </c>
      <c r="N107" s="24">
        <f t="shared" si="13"/>
        <v>2.6</v>
      </c>
      <c r="O107" s="24">
        <f t="shared" si="13"/>
        <v>54</v>
      </c>
      <c r="P107" s="24">
        <f t="shared" si="13"/>
        <v>33.15</v>
      </c>
      <c r="Q107" s="24">
        <f t="shared" si="13"/>
        <v>244.28</v>
      </c>
      <c r="R107" s="24">
        <f t="shared" si="13"/>
        <v>195.17</v>
      </c>
      <c r="S107" s="24">
        <f t="shared" si="13"/>
        <v>0.51</v>
      </c>
    </row>
    <row r="108" spans="1:19" x14ac:dyDescent="0.2">
      <c r="A108" s="1"/>
      <c r="B108" s="97" t="s">
        <v>24</v>
      </c>
      <c r="C108" s="97"/>
      <c r="D108" s="97">
        <v>1547</v>
      </c>
      <c r="E108" s="97"/>
      <c r="F108" s="100">
        <f>SUM(F107,F103,F94)</f>
        <v>60.230000000000004</v>
      </c>
      <c r="G108" s="100"/>
      <c r="H108" s="12">
        <f>SUM(H107,H103,H94)</f>
        <v>56.699999999999996</v>
      </c>
      <c r="I108" s="101">
        <f>SUM(I107,I103,I94)</f>
        <v>244.49</v>
      </c>
      <c r="J108" s="100"/>
      <c r="K108" s="13">
        <f>SUM(K107,K103,K94)</f>
        <v>1796.57</v>
      </c>
      <c r="L108" s="31"/>
      <c r="M108" s="24">
        <f>SUM(M107,M103,M94)</f>
        <v>0.61299999999999999</v>
      </c>
      <c r="N108" s="24">
        <f>SUM(N107,N103,N94)</f>
        <v>25.430000000000003</v>
      </c>
      <c r="O108" s="24">
        <f>SUM(O107,O103,O94)</f>
        <v>250.89</v>
      </c>
      <c r="P108" s="24">
        <f>SUM(O107,O103,O94)</f>
        <v>250.89</v>
      </c>
      <c r="Q108" s="24">
        <f>SUM(Q107,Q103,Q94)</f>
        <v>909.08999999999992</v>
      </c>
      <c r="R108" s="24">
        <f>SUM(R107,R103,R94)</f>
        <v>977.89</v>
      </c>
      <c r="S108" s="24">
        <f>SUM(S107,S103,S94)</f>
        <v>7.42</v>
      </c>
    </row>
    <row r="109" spans="1:19" x14ac:dyDescent="0.2">
      <c r="A109" s="112">
        <v>4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4"/>
    </row>
    <row r="110" spans="1:19" ht="15.75" customHeight="1" x14ac:dyDescent="0.2">
      <c r="A110" s="122" t="s">
        <v>0</v>
      </c>
      <c r="B110" s="116" t="s">
        <v>1</v>
      </c>
      <c r="C110" s="116"/>
      <c r="D110" s="116" t="s">
        <v>2</v>
      </c>
      <c r="E110" s="116"/>
      <c r="F110" s="116" t="s">
        <v>3</v>
      </c>
      <c r="G110" s="116"/>
      <c r="H110" s="116"/>
      <c r="I110" s="116"/>
      <c r="J110" s="116"/>
      <c r="K110" s="110" t="s">
        <v>4</v>
      </c>
      <c r="L110" s="118" t="s">
        <v>33</v>
      </c>
      <c r="M110" s="106" t="s">
        <v>37</v>
      </c>
      <c r="N110" s="106"/>
      <c r="O110" s="106"/>
      <c r="P110" s="106" t="s">
        <v>42</v>
      </c>
      <c r="Q110" s="106"/>
      <c r="R110" s="106"/>
      <c r="S110" s="106"/>
    </row>
    <row r="111" spans="1:19" ht="22.5" customHeight="1" x14ac:dyDescent="0.2">
      <c r="A111" s="122"/>
      <c r="B111" s="116"/>
      <c r="C111" s="116"/>
      <c r="D111" s="116"/>
      <c r="E111" s="116"/>
      <c r="F111" s="116" t="s">
        <v>5</v>
      </c>
      <c r="G111" s="116"/>
      <c r="H111" s="5" t="s">
        <v>6</v>
      </c>
      <c r="I111" s="116" t="s">
        <v>7</v>
      </c>
      <c r="J111" s="116"/>
      <c r="K111" s="110"/>
      <c r="L111" s="118"/>
      <c r="M111" s="14" t="s">
        <v>34</v>
      </c>
      <c r="N111" s="14" t="s">
        <v>35</v>
      </c>
      <c r="O111" s="14" t="s">
        <v>36</v>
      </c>
      <c r="P111" s="14" t="s">
        <v>38</v>
      </c>
      <c r="Q111" s="14" t="s">
        <v>39</v>
      </c>
      <c r="R111" s="14" t="s">
        <v>40</v>
      </c>
      <c r="S111" s="14" t="s">
        <v>41</v>
      </c>
    </row>
    <row r="112" spans="1:19" x14ac:dyDescent="0.2">
      <c r="A112" s="5">
        <v>1</v>
      </c>
      <c r="B112" s="116">
        <v>2</v>
      </c>
      <c r="C112" s="116"/>
      <c r="D112" s="116">
        <v>3</v>
      </c>
      <c r="E112" s="116"/>
      <c r="F112" s="116">
        <v>4</v>
      </c>
      <c r="G112" s="116"/>
      <c r="H112" s="6">
        <v>5</v>
      </c>
      <c r="I112" s="116">
        <v>6</v>
      </c>
      <c r="J112" s="116"/>
      <c r="K112" s="16" t="s">
        <v>8</v>
      </c>
      <c r="L112" s="3">
        <v>8</v>
      </c>
      <c r="M112" s="14">
        <v>9</v>
      </c>
      <c r="N112" s="14">
        <v>10</v>
      </c>
      <c r="O112" s="14">
        <v>11</v>
      </c>
      <c r="P112" s="14">
        <v>13</v>
      </c>
      <c r="Q112" s="14">
        <v>14</v>
      </c>
      <c r="R112" s="14">
        <v>15</v>
      </c>
      <c r="S112" s="14">
        <v>16</v>
      </c>
    </row>
    <row r="113" spans="1:19" ht="12.75" customHeight="1" x14ac:dyDescent="0.2">
      <c r="A113" s="115" t="s">
        <v>25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</row>
    <row r="114" spans="1:19" x14ac:dyDescent="0.2">
      <c r="A114" s="111" t="s">
        <v>10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 ht="29.25" customHeight="1" x14ac:dyDescent="0.2">
      <c r="A115" s="25">
        <v>1</v>
      </c>
      <c r="B115" s="81" t="s">
        <v>96</v>
      </c>
      <c r="C115" s="81"/>
      <c r="D115" s="82" t="s">
        <v>60</v>
      </c>
      <c r="E115" s="82"/>
      <c r="F115" s="83">
        <v>0.42</v>
      </c>
      <c r="G115" s="83"/>
      <c r="H115" s="7">
        <v>0.06</v>
      </c>
      <c r="I115" s="84">
        <v>1.1399999999999999</v>
      </c>
      <c r="J115" s="84"/>
      <c r="K115" s="8">
        <v>7.2</v>
      </c>
      <c r="L115" s="9" t="s">
        <v>150</v>
      </c>
      <c r="M115" s="14">
        <v>1.2E-2</v>
      </c>
      <c r="N115" s="14">
        <v>2.94</v>
      </c>
      <c r="O115" s="14">
        <v>0.3</v>
      </c>
      <c r="P115" s="14">
        <v>8.4</v>
      </c>
      <c r="Q115" s="14">
        <v>10.199999999999999</v>
      </c>
      <c r="R115" s="14">
        <v>18</v>
      </c>
      <c r="S115" s="14">
        <v>0.3</v>
      </c>
    </row>
    <row r="116" spans="1:19" ht="39.75" customHeight="1" x14ac:dyDescent="0.2">
      <c r="A116" s="25">
        <v>2</v>
      </c>
      <c r="B116" s="81" t="s">
        <v>177</v>
      </c>
      <c r="C116" s="81"/>
      <c r="D116" s="82" t="s">
        <v>178</v>
      </c>
      <c r="E116" s="82"/>
      <c r="F116" s="83">
        <v>14.6</v>
      </c>
      <c r="G116" s="83"/>
      <c r="H116" s="7">
        <v>7.4</v>
      </c>
      <c r="I116" s="84">
        <v>5.7</v>
      </c>
      <c r="J116" s="84"/>
      <c r="K116" s="8">
        <v>157.5</v>
      </c>
      <c r="L116" s="3" t="s">
        <v>179</v>
      </c>
      <c r="M116" s="14">
        <v>7.4999999999999997E-2</v>
      </c>
      <c r="N116" s="14">
        <v>5.6</v>
      </c>
      <c r="O116" s="14">
        <v>8.73</v>
      </c>
      <c r="P116" s="14">
        <v>72.8</v>
      </c>
      <c r="Q116" s="14">
        <v>58.6</v>
      </c>
      <c r="R116" s="14">
        <v>243.3</v>
      </c>
      <c r="S116" s="14">
        <v>1.28</v>
      </c>
    </row>
    <row r="117" spans="1:19" ht="39.75" customHeight="1" x14ac:dyDescent="0.2">
      <c r="A117" s="25">
        <v>3</v>
      </c>
      <c r="B117" s="130" t="s">
        <v>47</v>
      </c>
      <c r="C117" s="134"/>
      <c r="D117" s="99" t="s">
        <v>85</v>
      </c>
      <c r="E117" s="88"/>
      <c r="F117" s="93">
        <v>3.06</v>
      </c>
      <c r="G117" s="88"/>
      <c r="H117" s="7">
        <v>4.8</v>
      </c>
      <c r="I117" s="87">
        <v>20.399999999999999</v>
      </c>
      <c r="J117" s="88"/>
      <c r="K117" s="8">
        <v>137.25</v>
      </c>
      <c r="L117" s="3" t="s">
        <v>105</v>
      </c>
      <c r="M117" s="14">
        <v>0.14000000000000001</v>
      </c>
      <c r="N117" s="14">
        <v>18.16</v>
      </c>
      <c r="O117" s="14">
        <v>0</v>
      </c>
      <c r="P117" s="14">
        <v>27.75</v>
      </c>
      <c r="Q117" s="14">
        <v>37</v>
      </c>
      <c r="R117" s="14">
        <v>86.6</v>
      </c>
      <c r="S117" s="14">
        <v>1</v>
      </c>
    </row>
    <row r="118" spans="1:19" ht="15" customHeight="1" x14ac:dyDescent="0.2">
      <c r="A118" s="25">
        <v>4</v>
      </c>
      <c r="B118" s="81" t="s">
        <v>11</v>
      </c>
      <c r="C118" s="81"/>
      <c r="D118" s="92" t="s">
        <v>57</v>
      </c>
      <c r="E118" s="92"/>
      <c r="F118" s="92">
        <v>0.13</v>
      </c>
      <c r="G118" s="92"/>
      <c r="H118" s="17">
        <v>0.02</v>
      </c>
      <c r="I118" s="102">
        <v>15.2</v>
      </c>
      <c r="J118" s="102"/>
      <c r="K118" s="32">
        <v>62</v>
      </c>
      <c r="L118" s="33" t="s">
        <v>157</v>
      </c>
      <c r="M118" s="15">
        <v>0</v>
      </c>
      <c r="N118" s="15">
        <v>2.83</v>
      </c>
      <c r="O118" s="15">
        <v>0</v>
      </c>
      <c r="P118" s="15">
        <v>2.4</v>
      </c>
      <c r="Q118" s="15">
        <v>14.2</v>
      </c>
      <c r="R118" s="15">
        <v>4.4000000000000004</v>
      </c>
      <c r="S118" s="15">
        <v>0.36</v>
      </c>
    </row>
    <row r="119" spans="1:19" ht="15" customHeight="1" x14ac:dyDescent="0.2">
      <c r="A119" s="25">
        <v>5</v>
      </c>
      <c r="B119" s="81" t="s">
        <v>12</v>
      </c>
      <c r="C119" s="81"/>
      <c r="D119" s="82" t="s">
        <v>145</v>
      </c>
      <c r="E119" s="82"/>
      <c r="F119" s="83">
        <v>3.16</v>
      </c>
      <c r="G119" s="83"/>
      <c r="H119" s="7">
        <v>0.4</v>
      </c>
      <c r="I119" s="84">
        <v>19.32</v>
      </c>
      <c r="J119" s="84"/>
      <c r="K119" s="8">
        <v>93.52</v>
      </c>
      <c r="L119" s="3"/>
      <c r="M119" s="14">
        <v>0.04</v>
      </c>
      <c r="N119" s="14">
        <v>0</v>
      </c>
      <c r="O119" s="14">
        <v>0</v>
      </c>
      <c r="P119" s="14">
        <v>13.2</v>
      </c>
      <c r="Q119" s="14">
        <v>9.1999999999999993</v>
      </c>
      <c r="R119" s="14">
        <v>34.799999999999997</v>
      </c>
      <c r="S119" s="14">
        <v>0.44</v>
      </c>
    </row>
    <row r="120" spans="1:19" x14ac:dyDescent="0.2">
      <c r="A120" s="1"/>
      <c r="B120" s="97" t="s">
        <v>13</v>
      </c>
      <c r="C120" s="97"/>
      <c r="D120" s="97">
        <v>622</v>
      </c>
      <c r="E120" s="97"/>
      <c r="F120" s="97">
        <f>SUM(F115:G119)</f>
        <v>21.369999999999997</v>
      </c>
      <c r="G120" s="97"/>
      <c r="H120" s="10">
        <f>SUM(H115:H119)</f>
        <v>12.68</v>
      </c>
      <c r="I120" s="96">
        <f>SUM(I115:J119)</f>
        <v>61.76</v>
      </c>
      <c r="J120" s="97"/>
      <c r="K120" s="11">
        <f>SUM(K115:K119)</f>
        <v>457.46999999999997</v>
      </c>
      <c r="L120" s="31"/>
      <c r="M120" s="24">
        <f t="shared" ref="M120:S120" si="14">SUM(M115:M119)</f>
        <v>0.26700000000000002</v>
      </c>
      <c r="N120" s="24">
        <f>SUM(N115:N119)</f>
        <v>29.53</v>
      </c>
      <c r="O120" s="24">
        <f t="shared" si="14"/>
        <v>9.0300000000000011</v>
      </c>
      <c r="P120" s="24">
        <f t="shared" si="14"/>
        <v>124.55000000000001</v>
      </c>
      <c r="Q120" s="24">
        <f t="shared" si="14"/>
        <v>129.19999999999999</v>
      </c>
      <c r="R120" s="24">
        <f t="shared" si="14"/>
        <v>387.09999999999997</v>
      </c>
      <c r="S120" s="24">
        <f t="shared" si="14"/>
        <v>3.38</v>
      </c>
    </row>
    <row r="121" spans="1:19" x14ac:dyDescent="0.2">
      <c r="A121" s="111" t="s">
        <v>14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 ht="28.5" customHeight="1" x14ac:dyDescent="0.2">
      <c r="A122" s="25">
        <v>1</v>
      </c>
      <c r="B122" s="81" t="s">
        <v>96</v>
      </c>
      <c r="C122" s="81"/>
      <c r="D122" s="82" t="s">
        <v>60</v>
      </c>
      <c r="E122" s="82"/>
      <c r="F122" s="83">
        <v>0.42</v>
      </c>
      <c r="G122" s="83"/>
      <c r="H122" s="7">
        <v>0.06</v>
      </c>
      <c r="I122" s="84">
        <v>1.1399999999999999</v>
      </c>
      <c r="J122" s="84"/>
      <c r="K122" s="8">
        <v>7.2</v>
      </c>
      <c r="L122" s="9" t="s">
        <v>150</v>
      </c>
      <c r="M122" s="14">
        <v>1.2E-2</v>
      </c>
      <c r="N122" s="14">
        <v>2.94</v>
      </c>
      <c r="O122" s="14">
        <v>0.3</v>
      </c>
      <c r="P122" s="14">
        <v>8.4</v>
      </c>
      <c r="Q122" s="14">
        <v>10.199999999999999</v>
      </c>
      <c r="R122" s="14">
        <v>18</v>
      </c>
      <c r="S122" s="14">
        <v>0.3</v>
      </c>
    </row>
    <row r="123" spans="1:19" ht="16.5" customHeight="1" x14ac:dyDescent="0.2">
      <c r="A123" s="43">
        <v>2</v>
      </c>
      <c r="B123" s="130" t="s">
        <v>106</v>
      </c>
      <c r="C123" s="131"/>
      <c r="D123" s="127">
        <v>200</v>
      </c>
      <c r="E123" s="83"/>
      <c r="F123" s="83">
        <v>1.9</v>
      </c>
      <c r="G123" s="83"/>
      <c r="H123" s="7">
        <v>4.0599999999999996</v>
      </c>
      <c r="I123" s="84">
        <v>10.4</v>
      </c>
      <c r="J123" s="84"/>
      <c r="K123" s="8">
        <v>93.6</v>
      </c>
      <c r="L123" s="9" t="s">
        <v>107</v>
      </c>
      <c r="M123" s="14">
        <v>0.04</v>
      </c>
      <c r="N123" s="14">
        <v>0.76</v>
      </c>
      <c r="O123" s="14">
        <v>0</v>
      </c>
      <c r="P123" s="14">
        <v>12.18</v>
      </c>
      <c r="Q123" s="14">
        <v>21.8</v>
      </c>
      <c r="R123" s="14">
        <v>29.4</v>
      </c>
      <c r="S123" s="14">
        <v>0.57999999999999996</v>
      </c>
    </row>
    <row r="124" spans="1:19" ht="16.5" customHeight="1" x14ac:dyDescent="0.2">
      <c r="A124" s="43">
        <v>3</v>
      </c>
      <c r="B124" s="128" t="s">
        <v>146</v>
      </c>
      <c r="C124" s="129"/>
      <c r="D124" s="93" t="s">
        <v>99</v>
      </c>
      <c r="E124" s="88"/>
      <c r="F124" s="93">
        <v>17.2</v>
      </c>
      <c r="G124" s="88"/>
      <c r="H124" s="7">
        <v>14.6</v>
      </c>
      <c r="I124" s="87">
        <v>4.5999999999999996</v>
      </c>
      <c r="J124" s="88"/>
      <c r="K124" s="8">
        <v>240.5</v>
      </c>
      <c r="L124" s="9" t="s">
        <v>147</v>
      </c>
      <c r="M124" s="14">
        <v>0.26</v>
      </c>
      <c r="N124" s="14">
        <v>11</v>
      </c>
      <c r="O124" s="14">
        <v>7516.6</v>
      </c>
      <c r="P124" s="14">
        <v>22.7</v>
      </c>
      <c r="Q124" s="14">
        <v>43.2</v>
      </c>
      <c r="R124" s="14">
        <v>311.10000000000002</v>
      </c>
      <c r="S124" s="14">
        <v>6.5</v>
      </c>
    </row>
    <row r="125" spans="1:19" ht="25.5" customHeight="1" x14ac:dyDescent="0.2">
      <c r="A125" s="9">
        <v>4</v>
      </c>
      <c r="B125" s="132" t="s">
        <v>27</v>
      </c>
      <c r="C125" s="133"/>
      <c r="D125" s="92" t="s">
        <v>92</v>
      </c>
      <c r="E125" s="92"/>
      <c r="F125" s="124">
        <v>8.85</v>
      </c>
      <c r="G125" s="125"/>
      <c r="H125" s="53">
        <v>9.5500000000000007</v>
      </c>
      <c r="I125" s="126">
        <v>39.86</v>
      </c>
      <c r="J125" s="126"/>
      <c r="K125" s="54">
        <v>280</v>
      </c>
      <c r="L125" s="9" t="s">
        <v>148</v>
      </c>
      <c r="M125" s="14">
        <v>0.21</v>
      </c>
      <c r="N125" s="14">
        <v>0</v>
      </c>
      <c r="O125" s="14">
        <v>40</v>
      </c>
      <c r="P125" s="14">
        <v>140.52000000000001</v>
      </c>
      <c r="Q125" s="14">
        <v>26.39</v>
      </c>
      <c r="R125" s="14">
        <v>210.35</v>
      </c>
      <c r="S125" s="14">
        <v>4.7300000000000004</v>
      </c>
    </row>
    <row r="126" spans="1:19" ht="12.75" customHeight="1" x14ac:dyDescent="0.2">
      <c r="A126" s="25">
        <v>5</v>
      </c>
      <c r="B126" s="104" t="s">
        <v>50</v>
      </c>
      <c r="C126" s="104"/>
      <c r="D126" s="92">
        <v>200</v>
      </c>
      <c r="E126" s="92"/>
      <c r="F126" s="92">
        <v>0.31</v>
      </c>
      <c r="G126" s="92"/>
      <c r="H126" s="17">
        <v>0</v>
      </c>
      <c r="I126" s="102">
        <v>39.4</v>
      </c>
      <c r="J126" s="102"/>
      <c r="K126" s="32">
        <v>160</v>
      </c>
      <c r="L126" s="33" t="s">
        <v>79</v>
      </c>
      <c r="M126" s="15">
        <v>1.2E-2</v>
      </c>
      <c r="N126" s="15">
        <v>2.4</v>
      </c>
      <c r="O126" s="15">
        <v>0</v>
      </c>
      <c r="P126" s="15">
        <v>7.26</v>
      </c>
      <c r="Q126" s="15">
        <v>22.46</v>
      </c>
      <c r="R126" s="15">
        <v>18.5</v>
      </c>
      <c r="S126" s="15">
        <v>0.19</v>
      </c>
    </row>
    <row r="127" spans="1:19" ht="15" customHeight="1" x14ac:dyDescent="0.2">
      <c r="A127" s="25">
        <v>6</v>
      </c>
      <c r="B127" s="81" t="s">
        <v>152</v>
      </c>
      <c r="C127" s="81"/>
      <c r="D127" s="82" t="s">
        <v>58</v>
      </c>
      <c r="E127" s="82"/>
      <c r="F127" s="83">
        <v>1.68</v>
      </c>
      <c r="G127" s="83"/>
      <c r="H127" s="7">
        <v>0.33</v>
      </c>
      <c r="I127" s="84">
        <v>14.82</v>
      </c>
      <c r="J127" s="84"/>
      <c r="K127" s="8">
        <v>68.97</v>
      </c>
      <c r="L127" s="3"/>
      <c r="M127" s="14">
        <v>0.03</v>
      </c>
      <c r="N127" s="14">
        <v>0</v>
      </c>
      <c r="O127" s="14">
        <v>0</v>
      </c>
      <c r="P127" s="14">
        <v>0.27</v>
      </c>
      <c r="Q127" s="14">
        <v>6.9</v>
      </c>
      <c r="R127" s="14">
        <v>31.8</v>
      </c>
      <c r="S127" s="14">
        <v>0.93</v>
      </c>
    </row>
    <row r="128" spans="1:19" ht="15" customHeight="1" x14ac:dyDescent="0.2">
      <c r="A128" s="25">
        <v>7</v>
      </c>
      <c r="B128" s="81" t="s">
        <v>12</v>
      </c>
      <c r="C128" s="81"/>
      <c r="D128" s="82" t="s">
        <v>64</v>
      </c>
      <c r="E128" s="82"/>
      <c r="F128" s="83">
        <v>1.58</v>
      </c>
      <c r="G128" s="83"/>
      <c r="H128" s="7">
        <v>0.2</v>
      </c>
      <c r="I128" s="84">
        <v>9.66</v>
      </c>
      <c r="J128" s="84"/>
      <c r="K128" s="8">
        <v>46.76</v>
      </c>
      <c r="L128" s="3"/>
      <c r="M128" s="14">
        <v>0.02</v>
      </c>
      <c r="N128" s="14">
        <v>0</v>
      </c>
      <c r="O128" s="14">
        <v>0</v>
      </c>
      <c r="P128" s="14">
        <v>6.6</v>
      </c>
      <c r="Q128" s="14">
        <v>4.5999999999999996</v>
      </c>
      <c r="R128" s="14">
        <v>17.399999999999999</v>
      </c>
      <c r="S128" s="14">
        <v>0.22</v>
      </c>
    </row>
    <row r="129" spans="1:23" x14ac:dyDescent="0.2">
      <c r="A129" s="26"/>
      <c r="B129" s="97" t="s">
        <v>16</v>
      </c>
      <c r="C129" s="97"/>
      <c r="D129" s="97">
        <v>800</v>
      </c>
      <c r="E129" s="97"/>
      <c r="F129" s="97">
        <f>SUM(F122:F128)</f>
        <v>31.939999999999998</v>
      </c>
      <c r="G129" s="97"/>
      <c r="H129" s="10">
        <f>SUM(H122:H128)</f>
        <v>28.799999999999997</v>
      </c>
      <c r="I129" s="96">
        <f>SUM(I122:I128)</f>
        <v>119.88</v>
      </c>
      <c r="J129" s="97"/>
      <c r="K129" s="11">
        <f>SUM(K122:K128)</f>
        <v>897.03</v>
      </c>
      <c r="L129" s="23"/>
      <c r="M129" s="24">
        <f t="shared" ref="M129:S129" si="15">SUM(M122:M128)</f>
        <v>0.58400000000000007</v>
      </c>
      <c r="N129" s="24">
        <f t="shared" si="15"/>
        <v>17.099999999999998</v>
      </c>
      <c r="O129" s="24">
        <f t="shared" si="15"/>
        <v>7556.9000000000005</v>
      </c>
      <c r="P129" s="24">
        <f t="shared" si="15"/>
        <v>197.93</v>
      </c>
      <c r="Q129" s="24">
        <f t="shared" si="15"/>
        <v>135.55000000000001</v>
      </c>
      <c r="R129" s="24">
        <f t="shared" si="15"/>
        <v>636.54999999999995</v>
      </c>
      <c r="S129" s="24">
        <f t="shared" si="15"/>
        <v>13.45</v>
      </c>
    </row>
    <row r="130" spans="1:23" x14ac:dyDescent="0.2">
      <c r="A130" s="89" t="s">
        <v>109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1"/>
    </row>
    <row r="131" spans="1:23" ht="12.75" customHeight="1" x14ac:dyDescent="0.2">
      <c r="A131" s="26">
        <v>1</v>
      </c>
      <c r="B131" s="83" t="s">
        <v>50</v>
      </c>
      <c r="C131" s="83"/>
      <c r="D131" s="92">
        <v>200</v>
      </c>
      <c r="E131" s="92"/>
      <c r="F131" s="92">
        <v>0.31</v>
      </c>
      <c r="G131" s="92"/>
      <c r="H131" s="17">
        <v>0</v>
      </c>
      <c r="I131" s="102">
        <v>39.4</v>
      </c>
      <c r="J131" s="102"/>
      <c r="K131" s="32">
        <v>157.6</v>
      </c>
      <c r="L131" s="33" t="s">
        <v>79</v>
      </c>
      <c r="M131" s="15">
        <v>1.2E-2</v>
      </c>
      <c r="N131" s="15">
        <v>2.4</v>
      </c>
      <c r="O131" s="15">
        <v>0</v>
      </c>
      <c r="P131" s="15">
        <v>7.26</v>
      </c>
      <c r="Q131" s="15">
        <v>22.46</v>
      </c>
      <c r="R131" s="15">
        <v>18.5</v>
      </c>
      <c r="S131" s="15">
        <v>0.19</v>
      </c>
    </row>
    <row r="132" spans="1:23" x14ac:dyDescent="0.2">
      <c r="A132" s="26">
        <v>2</v>
      </c>
      <c r="B132" s="98" t="s">
        <v>110</v>
      </c>
      <c r="C132" s="86"/>
      <c r="D132" s="94">
        <v>75</v>
      </c>
      <c r="E132" s="88"/>
      <c r="F132" s="98">
        <v>4.5999999999999996</v>
      </c>
      <c r="G132" s="86"/>
      <c r="H132" s="47">
        <v>3.1</v>
      </c>
      <c r="I132" s="85">
        <v>46</v>
      </c>
      <c r="J132" s="86"/>
      <c r="K132" s="48">
        <v>231.2</v>
      </c>
      <c r="L132" s="3" t="s">
        <v>111</v>
      </c>
      <c r="M132" s="14">
        <v>0.08</v>
      </c>
      <c r="N132" s="14">
        <v>0.08</v>
      </c>
      <c r="O132" s="14">
        <v>18.8</v>
      </c>
      <c r="P132" s="14">
        <v>18.100000000000001</v>
      </c>
      <c r="Q132" s="14">
        <v>16.3</v>
      </c>
      <c r="R132" s="14">
        <v>44.6</v>
      </c>
      <c r="S132" s="14">
        <v>1.1299999999999999</v>
      </c>
    </row>
    <row r="133" spans="1:23" x14ac:dyDescent="0.2">
      <c r="A133" s="26"/>
      <c r="B133" s="94" t="s">
        <v>84</v>
      </c>
      <c r="C133" s="88"/>
      <c r="D133" s="94">
        <f>SUM(D131:E132)</f>
        <v>275</v>
      </c>
      <c r="E133" s="88"/>
      <c r="F133" s="94">
        <f>SUM(F131:G132)</f>
        <v>4.9099999999999993</v>
      </c>
      <c r="G133" s="88"/>
      <c r="H133" s="10">
        <f>SUM(H131:H132)</f>
        <v>3.1</v>
      </c>
      <c r="I133" s="95">
        <f>SUM(I131:J132)</f>
        <v>85.4</v>
      </c>
      <c r="J133" s="88"/>
      <c r="K133" s="11">
        <f>SUM(K131:K132)</f>
        <v>388.79999999999995</v>
      </c>
      <c r="L133" s="23"/>
      <c r="M133" s="24">
        <f t="shared" ref="M133:S133" si="16">SUM(M131:M132)</f>
        <v>9.1999999999999998E-2</v>
      </c>
      <c r="N133" s="24">
        <f t="shared" si="16"/>
        <v>2.48</v>
      </c>
      <c r="O133" s="24">
        <f t="shared" si="16"/>
        <v>18.8</v>
      </c>
      <c r="P133" s="24">
        <f t="shared" si="16"/>
        <v>25.36</v>
      </c>
      <c r="Q133" s="24">
        <f t="shared" si="16"/>
        <v>38.760000000000005</v>
      </c>
      <c r="R133" s="24">
        <f t="shared" si="16"/>
        <v>63.1</v>
      </c>
      <c r="S133" s="24">
        <f t="shared" si="16"/>
        <v>1.3199999999999998</v>
      </c>
    </row>
    <row r="134" spans="1:23" x14ac:dyDescent="0.2">
      <c r="A134" s="1"/>
      <c r="B134" s="97" t="s">
        <v>26</v>
      </c>
      <c r="C134" s="97"/>
      <c r="D134" s="97">
        <f>SUM(D133,D129,D120)</f>
        <v>1697</v>
      </c>
      <c r="E134" s="97"/>
      <c r="F134" s="100">
        <f>SUM(F133,F129,F120)</f>
        <v>58.219999999999992</v>
      </c>
      <c r="G134" s="100"/>
      <c r="H134" s="12">
        <f>SUM(H133,H129,H120)</f>
        <v>44.58</v>
      </c>
      <c r="I134" s="101">
        <f>SUM(I133,I129,I120)</f>
        <v>267.04000000000002</v>
      </c>
      <c r="J134" s="100"/>
      <c r="K134" s="13">
        <f>SUM(K133,K129,K120)</f>
        <v>1743.3</v>
      </c>
      <c r="L134" s="31"/>
      <c r="M134" s="24">
        <f t="shared" ref="M134:S134" si="17">SUM(M133,M129,M120)</f>
        <v>0.94300000000000006</v>
      </c>
      <c r="N134" s="24">
        <f>SUM(N133,N129,N120)</f>
        <v>49.11</v>
      </c>
      <c r="O134" s="24">
        <f t="shared" si="17"/>
        <v>7584.7300000000005</v>
      </c>
      <c r="P134" s="24">
        <f>SUM(P133)</f>
        <v>25.36</v>
      </c>
      <c r="Q134" s="24">
        <f t="shared" si="17"/>
        <v>303.51</v>
      </c>
      <c r="R134" s="24">
        <f t="shared" si="17"/>
        <v>1086.75</v>
      </c>
      <c r="S134" s="24">
        <f t="shared" si="17"/>
        <v>18.149999999999999</v>
      </c>
    </row>
    <row r="136" spans="1:23" ht="15.75" customHeight="1" x14ac:dyDescent="0.2">
      <c r="A136" s="108" t="s">
        <v>46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28"/>
      <c r="S136" s="28"/>
      <c r="T136" s="27"/>
      <c r="U136" s="27"/>
      <c r="V136" s="27"/>
      <c r="W136" s="27"/>
    </row>
    <row r="137" spans="1:23" ht="12.75" customHeight="1" x14ac:dyDescent="0.2">
      <c r="A137" s="154" t="s">
        <v>30</v>
      </c>
      <c r="B137" s="154"/>
      <c r="C137" s="154" t="s">
        <v>3</v>
      </c>
      <c r="D137" s="154"/>
      <c r="E137" s="154"/>
      <c r="F137" s="154"/>
      <c r="G137" s="154"/>
      <c r="H137" s="154" t="s">
        <v>44</v>
      </c>
      <c r="I137" s="154"/>
      <c r="J137" s="154"/>
      <c r="K137" s="107" t="s">
        <v>37</v>
      </c>
      <c r="L137" s="107"/>
      <c r="M137" s="107"/>
      <c r="N137" s="107" t="s">
        <v>42</v>
      </c>
      <c r="O137" s="107"/>
      <c r="P137" s="107"/>
      <c r="Q137" s="107"/>
      <c r="R137" s="27"/>
      <c r="S137" s="27"/>
      <c r="T137" s="149"/>
      <c r="U137" s="149"/>
      <c r="V137" s="149"/>
      <c r="W137" s="149"/>
    </row>
    <row r="138" spans="1:23" ht="27" customHeight="1" x14ac:dyDescent="0.2">
      <c r="A138" s="154"/>
      <c r="B138" s="154"/>
      <c r="C138" s="154" t="s">
        <v>5</v>
      </c>
      <c r="D138" s="154"/>
      <c r="E138" s="19" t="s">
        <v>6</v>
      </c>
      <c r="F138" s="154" t="s">
        <v>7</v>
      </c>
      <c r="G138" s="154"/>
      <c r="H138" s="154"/>
      <c r="I138" s="154"/>
      <c r="J138" s="154"/>
      <c r="K138" s="21" t="s">
        <v>34</v>
      </c>
      <c r="L138" s="21" t="s">
        <v>35</v>
      </c>
      <c r="M138" s="21" t="s">
        <v>36</v>
      </c>
      <c r="N138" s="21" t="s">
        <v>38</v>
      </c>
      <c r="O138" s="21" t="s">
        <v>39</v>
      </c>
      <c r="P138" s="21" t="s">
        <v>40</v>
      </c>
      <c r="Q138" s="21" t="s">
        <v>41</v>
      </c>
      <c r="R138" s="27"/>
      <c r="S138" s="27"/>
      <c r="T138" s="149"/>
      <c r="U138" s="149"/>
      <c r="V138" s="149"/>
      <c r="W138" s="149"/>
    </row>
    <row r="139" spans="1:23" ht="30" customHeight="1" x14ac:dyDescent="0.2">
      <c r="A139" s="155" t="s">
        <v>31</v>
      </c>
      <c r="B139" s="155"/>
      <c r="C139" s="152">
        <f>SUM(F82,F82,F55,F30)</f>
        <v>219.26000000000002</v>
      </c>
      <c r="D139" s="152"/>
      <c r="E139" s="35">
        <f>SUM(H134,H108,H82,H55,H30)</f>
        <v>266.5</v>
      </c>
      <c r="F139" s="152">
        <f>SUM(I134,I108,I82,I55,I30)</f>
        <v>1156.18</v>
      </c>
      <c r="G139" s="152"/>
      <c r="H139" s="152">
        <f>SUM(K134,K108,K82,K55,K30)</f>
        <v>8249.14</v>
      </c>
      <c r="I139" s="152"/>
      <c r="J139" s="152"/>
      <c r="K139" s="40">
        <f t="shared" ref="K139:Q139" si="18">SUM(M134,M108,M82,M55,M30)</f>
        <v>3.649</v>
      </c>
      <c r="L139" s="40">
        <f t="shared" si="18"/>
        <v>158.63499999999999</v>
      </c>
      <c r="M139" s="40">
        <f t="shared" si="18"/>
        <v>8677.16</v>
      </c>
      <c r="N139" s="40">
        <f t="shared" si="18"/>
        <v>935.5100000000001</v>
      </c>
      <c r="O139" s="40">
        <f t="shared" si="18"/>
        <v>2835.8</v>
      </c>
      <c r="P139" s="40">
        <f t="shared" si="18"/>
        <v>4242.5</v>
      </c>
      <c r="Q139" s="40">
        <f t="shared" si="18"/>
        <v>62.89</v>
      </c>
      <c r="R139" s="39"/>
      <c r="S139" s="39"/>
      <c r="T139" s="153"/>
      <c r="U139" s="153"/>
      <c r="V139" s="153"/>
      <c r="W139" s="153"/>
    </row>
    <row r="140" spans="1:23" ht="12.75" customHeight="1" x14ac:dyDescent="0.2">
      <c r="A140" s="155" t="s">
        <v>32</v>
      </c>
      <c r="B140" s="155"/>
      <c r="C140" s="79">
        <v>40</v>
      </c>
      <c r="D140" s="80"/>
      <c r="E140" s="35">
        <v>53.78</v>
      </c>
      <c r="F140" s="152">
        <v>230.6</v>
      </c>
      <c r="G140" s="152"/>
      <c r="H140" s="152">
        <v>1649.2</v>
      </c>
      <c r="I140" s="152"/>
      <c r="J140" s="152"/>
      <c r="K140" s="40">
        <f t="shared" ref="K140:Q140" si="19">K139/5</f>
        <v>0.7298</v>
      </c>
      <c r="L140" s="40">
        <f t="shared" si="19"/>
        <v>31.726999999999997</v>
      </c>
      <c r="M140" s="40">
        <v>1746.6</v>
      </c>
      <c r="N140" s="40">
        <f t="shared" si="19"/>
        <v>187.10200000000003</v>
      </c>
      <c r="O140" s="40">
        <f t="shared" si="19"/>
        <v>567.16000000000008</v>
      </c>
      <c r="P140" s="40">
        <f t="shared" si="19"/>
        <v>848.5</v>
      </c>
      <c r="Q140" s="40">
        <f t="shared" si="19"/>
        <v>12.577999999999999</v>
      </c>
      <c r="R140" s="39"/>
      <c r="S140" s="39"/>
      <c r="T140" s="153"/>
      <c r="U140" s="153"/>
      <c r="V140" s="153"/>
      <c r="W140" s="153"/>
    </row>
    <row r="141" spans="1:23" x14ac:dyDescent="0.2">
      <c r="A141" s="105">
        <v>5</v>
      </c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3" spans="1:23" ht="42" customHeight="1" x14ac:dyDescent="0.2">
      <c r="B143" s="193" t="s">
        <v>199</v>
      </c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</row>
    <row r="145" spans="5:8" x14ac:dyDescent="0.2">
      <c r="E145" s="4" t="s">
        <v>197</v>
      </c>
      <c r="H145" s="4" t="s">
        <v>198</v>
      </c>
    </row>
  </sheetData>
  <mergeCells count="492">
    <mergeCell ref="I14:J14"/>
    <mergeCell ref="B14:C14"/>
    <mergeCell ref="D14:E14"/>
    <mergeCell ref="F14:G14"/>
    <mergeCell ref="B143:S143"/>
    <mergeCell ref="B16:S16"/>
    <mergeCell ref="I80:J80"/>
    <mergeCell ref="B81:C81"/>
    <mergeCell ref="D81:E81"/>
    <mergeCell ref="I54:J54"/>
    <mergeCell ref="B62:C62"/>
    <mergeCell ref="D62:E62"/>
    <mergeCell ref="F62:G62"/>
    <mergeCell ref="I62:J62"/>
    <mergeCell ref="B41:C41"/>
    <mergeCell ref="F124:G124"/>
    <mergeCell ref="I124:J124"/>
    <mergeCell ref="B80:C80"/>
    <mergeCell ref="D80:E80"/>
    <mergeCell ref="F80:G80"/>
    <mergeCell ref="Q73:Q74"/>
    <mergeCell ref="R73:R74"/>
    <mergeCell ref="S73:S74"/>
    <mergeCell ref="A78:S78"/>
    <mergeCell ref="B79:C79"/>
    <mergeCell ref="D79:E79"/>
    <mergeCell ref="F79:G79"/>
    <mergeCell ref="F77:G77"/>
    <mergeCell ref="I77:J77"/>
    <mergeCell ref="F76:G76"/>
    <mergeCell ref="N73:N74"/>
    <mergeCell ref="F53:G53"/>
    <mergeCell ref="F81:G81"/>
    <mergeCell ref="I81:J81"/>
    <mergeCell ref="I79:J79"/>
    <mergeCell ref="K73:K74"/>
    <mergeCell ref="L73:L74"/>
    <mergeCell ref="K57:K58"/>
    <mergeCell ref="A51:S51"/>
    <mergeCell ref="O73:O74"/>
    <mergeCell ref="F63:G63"/>
    <mergeCell ref="B69:C69"/>
    <mergeCell ref="I63:J63"/>
    <mergeCell ref="B52:C52"/>
    <mergeCell ref="P73:P74"/>
    <mergeCell ref="I73:J74"/>
    <mergeCell ref="M73:M74"/>
    <mergeCell ref="B53:C53"/>
    <mergeCell ref="D53:E53"/>
    <mergeCell ref="H73:H74"/>
    <mergeCell ref="D63:E63"/>
    <mergeCell ref="I53:J53"/>
    <mergeCell ref="B70:C70"/>
    <mergeCell ref="B54:C54"/>
    <mergeCell ref="D54:E54"/>
    <mergeCell ref="F73:G74"/>
    <mergeCell ref="I67:J67"/>
    <mergeCell ref="B63:C63"/>
    <mergeCell ref="I41:J41"/>
    <mergeCell ref="F42:G42"/>
    <mergeCell ref="I42:J42"/>
    <mergeCell ref="B42:C42"/>
    <mergeCell ref="D42:E42"/>
    <mergeCell ref="B45:C45"/>
    <mergeCell ref="D41:E41"/>
    <mergeCell ref="F41:G41"/>
    <mergeCell ref="B44:C44"/>
    <mergeCell ref="D44:E44"/>
    <mergeCell ref="B73:C74"/>
    <mergeCell ref="F54:G54"/>
    <mergeCell ref="B22:C22"/>
    <mergeCell ref="D22:E22"/>
    <mergeCell ref="F22:G22"/>
    <mergeCell ref="D67:E67"/>
    <mergeCell ref="F67:G67"/>
    <mergeCell ref="F48:G48"/>
    <mergeCell ref="F49:G49"/>
    <mergeCell ref="F28:G28"/>
    <mergeCell ref="I28:J28"/>
    <mergeCell ref="B29:C29"/>
    <mergeCell ref="D29:E29"/>
    <mergeCell ref="F29:G29"/>
    <mergeCell ref="I29:J29"/>
    <mergeCell ref="D37:E37"/>
    <mergeCell ref="F37:G37"/>
    <mergeCell ref="D28:E28"/>
    <mergeCell ref="I37:J37"/>
    <mergeCell ref="A2:S3"/>
    <mergeCell ref="B20:C20"/>
    <mergeCell ref="A26:S26"/>
    <mergeCell ref="B27:C27"/>
    <mergeCell ref="D27:E27"/>
    <mergeCell ref="F27:G27"/>
    <mergeCell ref="I27:J27"/>
    <mergeCell ref="D23:E23"/>
    <mergeCell ref="F23:G23"/>
    <mergeCell ref="F6:G6"/>
    <mergeCell ref="F138:G138"/>
    <mergeCell ref="C137:G137"/>
    <mergeCell ref="A137:B138"/>
    <mergeCell ref="A1:F1"/>
    <mergeCell ref="O1:S1"/>
    <mergeCell ref="G1:N1"/>
    <mergeCell ref="A73:A74"/>
    <mergeCell ref="D73:E74"/>
    <mergeCell ref="B67:C67"/>
    <mergeCell ref="B28:C28"/>
    <mergeCell ref="A140:B140"/>
    <mergeCell ref="F140:G140"/>
    <mergeCell ref="B48:C48"/>
    <mergeCell ref="D48:E48"/>
    <mergeCell ref="F75:G75"/>
    <mergeCell ref="B77:C77"/>
    <mergeCell ref="D77:E77"/>
    <mergeCell ref="A139:B139"/>
    <mergeCell ref="C139:D139"/>
    <mergeCell ref="C138:D138"/>
    <mergeCell ref="H140:J140"/>
    <mergeCell ref="T140:U140"/>
    <mergeCell ref="V140:W140"/>
    <mergeCell ref="T138:U138"/>
    <mergeCell ref="V138:W138"/>
    <mergeCell ref="F139:G139"/>
    <mergeCell ref="H139:J139"/>
    <mergeCell ref="V139:W139"/>
    <mergeCell ref="T139:U139"/>
    <mergeCell ref="H137:J138"/>
    <mergeCell ref="T137:W137"/>
    <mergeCell ref="B10:C10"/>
    <mergeCell ref="B66:C66"/>
    <mergeCell ref="D66:E66"/>
    <mergeCell ref="F66:G66"/>
    <mergeCell ref="I66:J66"/>
    <mergeCell ref="B12:C12"/>
    <mergeCell ref="D12:E12"/>
    <mergeCell ref="F12:G12"/>
    <mergeCell ref="I12:J12"/>
    <mergeCell ref="I6:J6"/>
    <mergeCell ref="B38:C38"/>
    <mergeCell ref="D38:E38"/>
    <mergeCell ref="F38:G38"/>
    <mergeCell ref="I22:J22"/>
    <mergeCell ref="I38:J38"/>
    <mergeCell ref="B7:C7"/>
    <mergeCell ref="D7:E7"/>
    <mergeCell ref="F7:G7"/>
    <mergeCell ref="I7:J7"/>
    <mergeCell ref="D10:E10"/>
    <mergeCell ref="F10:G10"/>
    <mergeCell ref="I10:J10"/>
    <mergeCell ref="B11:C11"/>
    <mergeCell ref="D11:E11"/>
    <mergeCell ref="F11:G11"/>
    <mergeCell ref="I11:J11"/>
    <mergeCell ref="B15:C15"/>
    <mergeCell ref="D15:E15"/>
    <mergeCell ref="F15:G15"/>
    <mergeCell ref="I15:J15"/>
    <mergeCell ref="B19:C19"/>
    <mergeCell ref="D19:E19"/>
    <mergeCell ref="F19:G19"/>
    <mergeCell ref="I19:J19"/>
    <mergeCell ref="B18:C18"/>
    <mergeCell ref="D18:E18"/>
    <mergeCell ref="F18:G18"/>
    <mergeCell ref="I18:J18"/>
    <mergeCell ref="B21:C21"/>
    <mergeCell ref="D21:E21"/>
    <mergeCell ref="F21:G21"/>
    <mergeCell ref="I21:J21"/>
    <mergeCell ref="D20:E20"/>
    <mergeCell ref="F20:G20"/>
    <mergeCell ref="I20:J20"/>
    <mergeCell ref="I23:J23"/>
    <mergeCell ref="B25:C25"/>
    <mergeCell ref="D25:E25"/>
    <mergeCell ref="F25:G25"/>
    <mergeCell ref="I25:J25"/>
    <mergeCell ref="B24:C24"/>
    <mergeCell ref="D24:E24"/>
    <mergeCell ref="F24:G24"/>
    <mergeCell ref="I24:J24"/>
    <mergeCell ref="B23:C23"/>
    <mergeCell ref="K32:K33"/>
    <mergeCell ref="L32:L33"/>
    <mergeCell ref="F33:G33"/>
    <mergeCell ref="I33:J33"/>
    <mergeCell ref="B30:C30"/>
    <mergeCell ref="D30:E30"/>
    <mergeCell ref="F30:G30"/>
    <mergeCell ref="I30:J30"/>
    <mergeCell ref="A31:S31"/>
    <mergeCell ref="M32:O32"/>
    <mergeCell ref="I40:J40"/>
    <mergeCell ref="B39:C39"/>
    <mergeCell ref="D39:E39"/>
    <mergeCell ref="F39:G39"/>
    <mergeCell ref="I39:J39"/>
    <mergeCell ref="A32:A33"/>
    <mergeCell ref="B32:C33"/>
    <mergeCell ref="D32:E33"/>
    <mergeCell ref="F32:J32"/>
    <mergeCell ref="B37:C37"/>
    <mergeCell ref="B46:C46"/>
    <mergeCell ref="A43:S43"/>
    <mergeCell ref="F34:G34"/>
    <mergeCell ref="I34:J34"/>
    <mergeCell ref="B40:C40"/>
    <mergeCell ref="D40:E40"/>
    <mergeCell ref="F40:G40"/>
    <mergeCell ref="B34:C34"/>
    <mergeCell ref="D34:E34"/>
    <mergeCell ref="I45:J45"/>
    <mergeCell ref="F44:G44"/>
    <mergeCell ref="I44:J44"/>
    <mergeCell ref="F46:G46"/>
    <mergeCell ref="I46:J46"/>
    <mergeCell ref="D46:E46"/>
    <mergeCell ref="D45:E45"/>
    <mergeCell ref="F45:G45"/>
    <mergeCell ref="I48:J48"/>
    <mergeCell ref="B47:C47"/>
    <mergeCell ref="F47:G47"/>
    <mergeCell ref="I47:J47"/>
    <mergeCell ref="B50:C50"/>
    <mergeCell ref="D50:E50"/>
    <mergeCell ref="F50:G50"/>
    <mergeCell ref="I50:J50"/>
    <mergeCell ref="B49:C49"/>
    <mergeCell ref="D49:E49"/>
    <mergeCell ref="I49:J49"/>
    <mergeCell ref="B55:C55"/>
    <mergeCell ref="D55:E55"/>
    <mergeCell ref="F55:G55"/>
    <mergeCell ref="I55:J55"/>
    <mergeCell ref="D57:E58"/>
    <mergeCell ref="F57:J57"/>
    <mergeCell ref="D52:E52"/>
    <mergeCell ref="F52:G52"/>
    <mergeCell ref="I52:J52"/>
    <mergeCell ref="B59:C59"/>
    <mergeCell ref="D59:E59"/>
    <mergeCell ref="F59:G59"/>
    <mergeCell ref="I59:J59"/>
    <mergeCell ref="B75:C75"/>
    <mergeCell ref="I70:J70"/>
    <mergeCell ref="F69:G69"/>
    <mergeCell ref="I69:J69"/>
    <mergeCell ref="D69:E69"/>
    <mergeCell ref="B64:C64"/>
    <mergeCell ref="D64:E64"/>
    <mergeCell ref="F64:G64"/>
    <mergeCell ref="I64:J64"/>
    <mergeCell ref="I65:J65"/>
    <mergeCell ref="I72:J72"/>
    <mergeCell ref="B71:C71"/>
    <mergeCell ref="D71:E71"/>
    <mergeCell ref="F71:G71"/>
    <mergeCell ref="I71:J71"/>
    <mergeCell ref="B72:C72"/>
    <mergeCell ref="D70:E70"/>
    <mergeCell ref="F70:G70"/>
    <mergeCell ref="I76:J76"/>
    <mergeCell ref="D75:E75"/>
    <mergeCell ref="I75:J75"/>
    <mergeCell ref="D72:E72"/>
    <mergeCell ref="F72:G72"/>
    <mergeCell ref="D76:E76"/>
    <mergeCell ref="A87:S87"/>
    <mergeCell ref="I90:J90"/>
    <mergeCell ref="B89:C89"/>
    <mergeCell ref="B82:C82"/>
    <mergeCell ref="D82:E82"/>
    <mergeCell ref="F82:G82"/>
    <mergeCell ref="I82:J82"/>
    <mergeCell ref="B86:C86"/>
    <mergeCell ref="D86:E86"/>
    <mergeCell ref="F86:G86"/>
    <mergeCell ref="I86:J86"/>
    <mergeCell ref="B103:C103"/>
    <mergeCell ref="D103:E103"/>
    <mergeCell ref="F85:G85"/>
    <mergeCell ref="I85:J85"/>
    <mergeCell ref="B91:C91"/>
    <mergeCell ref="F89:G89"/>
    <mergeCell ref="D91:E91"/>
    <mergeCell ref="B102:C102"/>
    <mergeCell ref="I102:J102"/>
    <mergeCell ref="I108:J108"/>
    <mergeCell ref="B98:C98"/>
    <mergeCell ref="B101:C101"/>
    <mergeCell ref="D101:E101"/>
    <mergeCell ref="D98:E98"/>
    <mergeCell ref="I98:J98"/>
    <mergeCell ref="F99:G99"/>
    <mergeCell ref="F100:G100"/>
    <mergeCell ref="B106:C106"/>
    <mergeCell ref="D100:E100"/>
    <mergeCell ref="I89:J89"/>
    <mergeCell ref="F103:G103"/>
    <mergeCell ref="I103:J103"/>
    <mergeCell ref="D102:E102"/>
    <mergeCell ref="F102:G102"/>
    <mergeCell ref="F91:G91"/>
    <mergeCell ref="I91:J91"/>
    <mergeCell ref="D96:E96"/>
    <mergeCell ref="F96:G96"/>
    <mergeCell ref="F98:G98"/>
    <mergeCell ref="F94:G94"/>
    <mergeCell ref="I94:J94"/>
    <mergeCell ref="I96:J96"/>
    <mergeCell ref="B97:C97"/>
    <mergeCell ref="D97:E97"/>
    <mergeCell ref="I101:J101"/>
    <mergeCell ref="I99:J99"/>
    <mergeCell ref="F97:G97"/>
    <mergeCell ref="I97:J97"/>
    <mergeCell ref="F101:G101"/>
    <mergeCell ref="B93:C93"/>
    <mergeCell ref="D93:E93"/>
    <mergeCell ref="F93:G93"/>
    <mergeCell ref="I93:J93"/>
    <mergeCell ref="I100:J100"/>
    <mergeCell ref="B99:C99"/>
    <mergeCell ref="D99:E99"/>
    <mergeCell ref="B100:C100"/>
    <mergeCell ref="A95:S95"/>
    <mergeCell ref="B96:C96"/>
    <mergeCell ref="D89:E89"/>
    <mergeCell ref="L110:L111"/>
    <mergeCell ref="F111:G111"/>
    <mergeCell ref="I111:J111"/>
    <mergeCell ref="D108:E108"/>
    <mergeCell ref="F108:G108"/>
    <mergeCell ref="D90:E90"/>
    <mergeCell ref="D105:E105"/>
    <mergeCell ref="F105:G105"/>
    <mergeCell ref="I105:J105"/>
    <mergeCell ref="B90:C90"/>
    <mergeCell ref="A110:A111"/>
    <mergeCell ref="B110:C111"/>
    <mergeCell ref="D110:E111"/>
    <mergeCell ref="F110:J110"/>
    <mergeCell ref="B108:C108"/>
    <mergeCell ref="B94:C94"/>
    <mergeCell ref="I107:J107"/>
    <mergeCell ref="A104:S104"/>
    <mergeCell ref="B105:C105"/>
    <mergeCell ref="I115:J115"/>
    <mergeCell ref="B112:C112"/>
    <mergeCell ref="D112:E112"/>
    <mergeCell ref="F112:G112"/>
    <mergeCell ref="I112:J112"/>
    <mergeCell ref="A113:S113"/>
    <mergeCell ref="B115:C115"/>
    <mergeCell ref="D115:E115"/>
    <mergeCell ref="F115:G115"/>
    <mergeCell ref="A114:S114"/>
    <mergeCell ref="D116:E116"/>
    <mergeCell ref="F116:G116"/>
    <mergeCell ref="B118:C118"/>
    <mergeCell ref="B116:C116"/>
    <mergeCell ref="I116:J116"/>
    <mergeCell ref="B117:C117"/>
    <mergeCell ref="I126:J126"/>
    <mergeCell ref="D126:E126"/>
    <mergeCell ref="I123:J123"/>
    <mergeCell ref="F120:G120"/>
    <mergeCell ref="A121:S121"/>
    <mergeCell ref="F123:G123"/>
    <mergeCell ref="B124:C124"/>
    <mergeCell ref="D124:E124"/>
    <mergeCell ref="B123:C123"/>
    <mergeCell ref="B125:C125"/>
    <mergeCell ref="D125:E125"/>
    <mergeCell ref="F125:G125"/>
    <mergeCell ref="I125:J125"/>
    <mergeCell ref="D123:E123"/>
    <mergeCell ref="B119:C119"/>
    <mergeCell ref="D119:E119"/>
    <mergeCell ref="F119:G119"/>
    <mergeCell ref="I119:J119"/>
    <mergeCell ref="B65:C65"/>
    <mergeCell ref="P57:S57"/>
    <mergeCell ref="M84:O84"/>
    <mergeCell ref="P84:S84"/>
    <mergeCell ref="A83:S83"/>
    <mergeCell ref="A61:S61"/>
    <mergeCell ref="A84:A85"/>
    <mergeCell ref="B84:C85"/>
    <mergeCell ref="A68:S68"/>
    <mergeCell ref="B76:C76"/>
    <mergeCell ref="K84:K85"/>
    <mergeCell ref="D65:E65"/>
    <mergeCell ref="F65:G65"/>
    <mergeCell ref="A88:S88"/>
    <mergeCell ref="D94:E94"/>
    <mergeCell ref="D84:E85"/>
    <mergeCell ref="F84:J84"/>
    <mergeCell ref="L84:L85"/>
    <mergeCell ref="F90:G90"/>
    <mergeCell ref="D92:E92"/>
    <mergeCell ref="M5:O5"/>
    <mergeCell ref="P32:S32"/>
    <mergeCell ref="M57:O57"/>
    <mergeCell ref="F58:G58"/>
    <mergeCell ref="I58:J58"/>
    <mergeCell ref="L57:L58"/>
    <mergeCell ref="A35:S35"/>
    <mergeCell ref="A36:S36"/>
    <mergeCell ref="A56:S56"/>
    <mergeCell ref="D47:E47"/>
    <mergeCell ref="B57:C58"/>
    <mergeCell ref="A4:S4"/>
    <mergeCell ref="A8:S8"/>
    <mergeCell ref="A9:S9"/>
    <mergeCell ref="A5:A6"/>
    <mergeCell ref="B5:C6"/>
    <mergeCell ref="D5:E6"/>
    <mergeCell ref="F5:J5"/>
    <mergeCell ref="K5:K6"/>
    <mergeCell ref="L5:L6"/>
    <mergeCell ref="P5:S5"/>
    <mergeCell ref="K110:K111"/>
    <mergeCell ref="A17:S17"/>
    <mergeCell ref="D118:E118"/>
    <mergeCell ref="F118:G118"/>
    <mergeCell ref="I118:J118"/>
    <mergeCell ref="A109:S109"/>
    <mergeCell ref="A60:S60"/>
    <mergeCell ref="I92:J92"/>
    <mergeCell ref="A57:A58"/>
    <mergeCell ref="A141:S141"/>
    <mergeCell ref="M110:O110"/>
    <mergeCell ref="P110:S110"/>
    <mergeCell ref="K137:M137"/>
    <mergeCell ref="N137:Q137"/>
    <mergeCell ref="B134:C134"/>
    <mergeCell ref="D134:E134"/>
    <mergeCell ref="I127:J127"/>
    <mergeCell ref="A136:Q136"/>
    <mergeCell ref="F132:G132"/>
    <mergeCell ref="I129:J129"/>
    <mergeCell ref="B128:C128"/>
    <mergeCell ref="B92:C92"/>
    <mergeCell ref="I122:J122"/>
    <mergeCell ref="F92:G92"/>
    <mergeCell ref="D120:E120"/>
    <mergeCell ref="B107:C107"/>
    <mergeCell ref="B127:C127"/>
    <mergeCell ref="B126:C126"/>
    <mergeCell ref="F126:G126"/>
    <mergeCell ref="F134:G134"/>
    <mergeCell ref="I134:J134"/>
    <mergeCell ref="D128:E128"/>
    <mergeCell ref="F128:G128"/>
    <mergeCell ref="I128:J128"/>
    <mergeCell ref="D127:E127"/>
    <mergeCell ref="F127:G127"/>
    <mergeCell ref="I131:J131"/>
    <mergeCell ref="D132:E132"/>
    <mergeCell ref="D129:E129"/>
    <mergeCell ref="D106:E106"/>
    <mergeCell ref="D107:E107"/>
    <mergeCell ref="F106:G106"/>
    <mergeCell ref="F107:G107"/>
    <mergeCell ref="B132:C132"/>
    <mergeCell ref="B122:C122"/>
    <mergeCell ref="D122:E122"/>
    <mergeCell ref="F122:G122"/>
    <mergeCell ref="D117:E117"/>
    <mergeCell ref="B129:C129"/>
    <mergeCell ref="F131:G131"/>
    <mergeCell ref="F117:G117"/>
    <mergeCell ref="I117:J117"/>
    <mergeCell ref="B133:C133"/>
    <mergeCell ref="D133:E133"/>
    <mergeCell ref="F133:G133"/>
    <mergeCell ref="I133:J133"/>
    <mergeCell ref="I120:J120"/>
    <mergeCell ref="B120:C120"/>
    <mergeCell ref="F129:G129"/>
    <mergeCell ref="C140:D140"/>
    <mergeCell ref="B13:C13"/>
    <mergeCell ref="D13:E13"/>
    <mergeCell ref="F13:G13"/>
    <mergeCell ref="I13:J13"/>
    <mergeCell ref="I132:J132"/>
    <mergeCell ref="I106:J106"/>
    <mergeCell ref="A130:S130"/>
    <mergeCell ref="B131:C131"/>
    <mergeCell ref="D131:E131"/>
  </mergeCells>
  <phoneticPr fontId="0" type="noConversion"/>
  <pageMargins left="7.0000000000000007E-2" right="0.39370078740157483" top="0.43307086614173229" bottom="0.39370078740157483" header="0.51181102362204722" footer="0.51181102362204722"/>
  <pageSetup paperSize="9" scale="84" orientation="landscape" r:id="rId1"/>
  <headerFooter alignWithMargins="0"/>
  <rowBreaks count="4" manualBreakCount="4">
    <brk id="31" max="18" man="1"/>
    <brk id="56" max="18" man="1"/>
    <brk id="83" max="18" man="1"/>
    <brk id="10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workbookViewId="0">
      <selection activeCell="D61" sqref="D61:E61"/>
    </sheetView>
  </sheetViews>
  <sheetFormatPr defaultRowHeight="12.75" x14ac:dyDescent="0.2"/>
  <cols>
    <col min="1" max="1" width="4.5703125" style="2" customWidth="1"/>
    <col min="2" max="2" width="11.42578125" style="2" customWidth="1"/>
    <col min="3" max="3" width="17.7109375" style="2" customWidth="1"/>
    <col min="4" max="4" width="7" style="37" customWidth="1"/>
    <col min="5" max="5" width="12.140625" style="37" customWidth="1"/>
    <col min="6" max="6" width="5.42578125" style="37" customWidth="1"/>
    <col min="7" max="7" width="5.5703125" style="37" customWidth="1"/>
    <col min="8" max="8" width="11.5703125" style="37" bestFit="1" customWidth="1"/>
    <col min="9" max="9" width="6.7109375" style="37" customWidth="1"/>
    <col min="10" max="10" width="6.140625" style="37" customWidth="1"/>
    <col min="11" max="11" width="11.5703125" style="37" customWidth="1"/>
    <col min="12" max="12" width="15.85546875" style="37" customWidth="1"/>
    <col min="13" max="13" width="9.140625" style="37" customWidth="1"/>
    <col min="14" max="15" width="10.7109375" style="37" customWidth="1"/>
    <col min="16" max="16" width="11" style="37" customWidth="1"/>
    <col min="17" max="17" width="8.5703125" style="37" customWidth="1"/>
    <col min="18" max="19" width="7.5703125" style="37" customWidth="1"/>
    <col min="20" max="16384" width="9.140625" style="2"/>
  </cols>
  <sheetData>
    <row r="1" spans="1:19" ht="29.2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x14ac:dyDescent="0.2">
      <c r="A2" s="117" t="s">
        <v>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x14ac:dyDescent="0.2">
      <c r="A3" s="116" t="s">
        <v>0</v>
      </c>
      <c r="B3" s="116" t="s">
        <v>1</v>
      </c>
      <c r="C3" s="116"/>
      <c r="D3" s="116" t="s">
        <v>2</v>
      </c>
      <c r="E3" s="116"/>
      <c r="F3" s="116" t="s">
        <v>3</v>
      </c>
      <c r="G3" s="116"/>
      <c r="H3" s="116"/>
      <c r="I3" s="116"/>
      <c r="J3" s="116"/>
      <c r="K3" s="110" t="s">
        <v>4</v>
      </c>
      <c r="L3" s="197" t="s">
        <v>33</v>
      </c>
      <c r="M3" s="109" t="s">
        <v>37</v>
      </c>
      <c r="N3" s="109"/>
      <c r="O3" s="109"/>
      <c r="P3" s="109" t="s">
        <v>42</v>
      </c>
      <c r="Q3" s="109"/>
      <c r="R3" s="109"/>
      <c r="S3" s="109"/>
    </row>
    <row r="4" spans="1:19" x14ac:dyDescent="0.2">
      <c r="A4" s="116"/>
      <c r="B4" s="116"/>
      <c r="C4" s="116"/>
      <c r="D4" s="116"/>
      <c r="E4" s="116"/>
      <c r="F4" s="116" t="s">
        <v>5</v>
      </c>
      <c r="G4" s="116"/>
      <c r="H4" s="5" t="s">
        <v>6</v>
      </c>
      <c r="I4" s="116" t="s">
        <v>7</v>
      </c>
      <c r="J4" s="116"/>
      <c r="K4" s="110"/>
      <c r="L4" s="197"/>
      <c r="M4" s="15" t="s">
        <v>34</v>
      </c>
      <c r="N4" s="15" t="s">
        <v>35</v>
      </c>
      <c r="O4" s="15" t="s">
        <v>36</v>
      </c>
      <c r="P4" s="15" t="s">
        <v>38</v>
      </c>
      <c r="Q4" s="15" t="s">
        <v>39</v>
      </c>
      <c r="R4" s="15" t="s">
        <v>40</v>
      </c>
      <c r="S4" s="15" t="s">
        <v>41</v>
      </c>
    </row>
    <row r="5" spans="1:19" x14ac:dyDescent="0.2">
      <c r="A5" s="5">
        <v>1</v>
      </c>
      <c r="B5" s="116">
        <v>2</v>
      </c>
      <c r="C5" s="116"/>
      <c r="D5" s="116">
        <v>3</v>
      </c>
      <c r="E5" s="116"/>
      <c r="F5" s="116">
        <v>4</v>
      </c>
      <c r="G5" s="116"/>
      <c r="H5" s="6">
        <v>5</v>
      </c>
      <c r="I5" s="116">
        <v>6</v>
      </c>
      <c r="J5" s="116"/>
      <c r="K5" s="16" t="s">
        <v>8</v>
      </c>
      <c r="L5" s="20">
        <v>8</v>
      </c>
      <c r="M5" s="15">
        <v>9</v>
      </c>
      <c r="N5" s="15">
        <v>10</v>
      </c>
      <c r="O5" s="15">
        <v>11</v>
      </c>
      <c r="P5" s="15">
        <v>13</v>
      </c>
      <c r="Q5" s="15">
        <v>14</v>
      </c>
      <c r="R5" s="15">
        <v>15</v>
      </c>
      <c r="S5" s="15">
        <v>16</v>
      </c>
    </row>
    <row r="6" spans="1:19" x14ac:dyDescent="0.2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x14ac:dyDescent="0.2">
      <c r="A7" s="111" t="s">
        <v>10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x14ac:dyDescent="0.2">
      <c r="A8" s="25">
        <v>1</v>
      </c>
      <c r="B8" s="121" t="s">
        <v>215</v>
      </c>
      <c r="C8" s="121"/>
      <c r="D8" s="198" t="s">
        <v>216</v>
      </c>
      <c r="E8" s="198"/>
      <c r="F8" s="92">
        <v>29.2</v>
      </c>
      <c r="G8" s="92"/>
      <c r="H8" s="17">
        <v>22.1</v>
      </c>
      <c r="I8" s="102">
        <v>56</v>
      </c>
      <c r="J8" s="102"/>
      <c r="K8" s="32">
        <v>540</v>
      </c>
      <c r="L8" s="3" t="s">
        <v>217</v>
      </c>
      <c r="M8" s="15">
        <v>0.12</v>
      </c>
      <c r="N8" s="15">
        <v>0.94</v>
      </c>
      <c r="O8" s="15">
        <v>130</v>
      </c>
      <c r="P8" s="15">
        <v>53.1</v>
      </c>
      <c r="Q8" s="15">
        <v>391.2</v>
      </c>
      <c r="R8" s="15">
        <v>430</v>
      </c>
      <c r="S8" s="15">
        <v>1.29</v>
      </c>
    </row>
    <row r="9" spans="1:19" x14ac:dyDescent="0.2">
      <c r="A9" s="25">
        <v>5</v>
      </c>
      <c r="B9" s="81" t="s">
        <v>73</v>
      </c>
      <c r="C9" s="81"/>
      <c r="D9" s="82" t="s">
        <v>48</v>
      </c>
      <c r="E9" s="82"/>
      <c r="F9" s="83">
        <v>7.0000000000000007E-2</v>
      </c>
      <c r="G9" s="83"/>
      <c r="H9" s="7">
        <v>0.02</v>
      </c>
      <c r="I9" s="84">
        <v>15</v>
      </c>
      <c r="J9" s="84"/>
      <c r="K9" s="8">
        <v>60</v>
      </c>
      <c r="L9" s="20" t="s">
        <v>74</v>
      </c>
      <c r="M9" s="14">
        <v>0</v>
      </c>
      <c r="N9" s="14">
        <v>0.03</v>
      </c>
      <c r="O9" s="14">
        <v>0</v>
      </c>
      <c r="P9" s="14">
        <v>1.4</v>
      </c>
      <c r="Q9" s="14">
        <v>11.1</v>
      </c>
      <c r="R9" s="14">
        <v>2.8</v>
      </c>
      <c r="S9" s="14">
        <v>0.28000000000000003</v>
      </c>
    </row>
    <row r="10" spans="1:19" x14ac:dyDescent="0.2">
      <c r="A10" s="25">
        <v>6</v>
      </c>
      <c r="B10" s="81" t="s">
        <v>12</v>
      </c>
      <c r="C10" s="81"/>
      <c r="D10" s="82" t="s">
        <v>145</v>
      </c>
      <c r="E10" s="82"/>
      <c r="F10" s="83">
        <v>3.16</v>
      </c>
      <c r="G10" s="83"/>
      <c r="H10" s="7">
        <v>0.4</v>
      </c>
      <c r="I10" s="84">
        <v>19.32</v>
      </c>
      <c r="J10" s="84"/>
      <c r="K10" s="8">
        <v>93.52</v>
      </c>
      <c r="L10" s="3"/>
      <c r="M10" s="14">
        <v>0.04</v>
      </c>
      <c r="N10" s="14">
        <v>0</v>
      </c>
      <c r="O10" s="14">
        <v>0</v>
      </c>
      <c r="P10" s="14">
        <v>13.2</v>
      </c>
      <c r="Q10" s="14">
        <v>9.1999999999999993</v>
      </c>
      <c r="R10" s="14">
        <v>34.799999999999997</v>
      </c>
      <c r="S10" s="14">
        <v>0.44</v>
      </c>
    </row>
    <row r="11" spans="1:19" x14ac:dyDescent="0.2">
      <c r="A11" s="1"/>
      <c r="B11" s="199" t="s">
        <v>218</v>
      </c>
      <c r="C11" s="199"/>
      <c r="D11" s="200">
        <v>50</v>
      </c>
      <c r="E11" s="200"/>
      <c r="F11" s="200">
        <v>4.17</v>
      </c>
      <c r="G11" s="200"/>
      <c r="H11" s="63">
        <v>1.99</v>
      </c>
      <c r="I11" s="201">
        <v>38.5</v>
      </c>
      <c r="J11" s="200"/>
      <c r="K11" s="63">
        <v>189</v>
      </c>
      <c r="L11" s="34"/>
      <c r="M11" s="15">
        <v>0.06</v>
      </c>
      <c r="N11" s="15">
        <v>0</v>
      </c>
      <c r="O11" s="15">
        <v>40.1</v>
      </c>
      <c r="P11" s="15">
        <v>11</v>
      </c>
      <c r="Q11" s="15">
        <v>14.5</v>
      </c>
      <c r="R11" s="15">
        <v>53.75</v>
      </c>
      <c r="S11" s="15">
        <v>0.91</v>
      </c>
    </row>
    <row r="12" spans="1:19" x14ac:dyDescent="0.2">
      <c r="A12" s="1"/>
      <c r="B12" s="98" t="s">
        <v>219</v>
      </c>
      <c r="C12" s="202"/>
      <c r="D12" s="203">
        <v>100</v>
      </c>
      <c r="E12" s="204"/>
      <c r="F12" s="203">
        <v>0.4</v>
      </c>
      <c r="G12" s="204"/>
      <c r="H12" s="63">
        <v>0.4</v>
      </c>
      <c r="I12" s="203">
        <v>9.8000000000000007</v>
      </c>
      <c r="J12" s="204"/>
      <c r="K12" s="63">
        <v>47</v>
      </c>
      <c r="L12" s="64" t="s">
        <v>220</v>
      </c>
      <c r="M12" s="15">
        <v>0.03</v>
      </c>
      <c r="N12" s="15">
        <v>10</v>
      </c>
      <c r="O12" s="15">
        <v>0</v>
      </c>
      <c r="P12" s="15">
        <v>9</v>
      </c>
      <c r="Q12" s="15">
        <v>16</v>
      </c>
      <c r="R12" s="15">
        <v>5.5</v>
      </c>
      <c r="S12" s="15">
        <v>2.2000000000000002</v>
      </c>
    </row>
    <row r="13" spans="1:19" ht="15" x14ac:dyDescent="0.2">
      <c r="A13" s="25">
        <v>8</v>
      </c>
      <c r="B13" s="205" t="s">
        <v>221</v>
      </c>
      <c r="C13" s="206"/>
      <c r="D13" s="207">
        <v>605</v>
      </c>
      <c r="E13" s="208"/>
      <c r="F13" s="209">
        <f>SUM(F8:G12)</f>
        <v>37</v>
      </c>
      <c r="G13" s="208"/>
      <c r="H13" s="7">
        <f>SUM(H8:H12)</f>
        <v>24.909999999999997</v>
      </c>
      <c r="I13" s="87">
        <f>SUM(I8:J12)</f>
        <v>138.62</v>
      </c>
      <c r="J13" s="191"/>
      <c r="K13" s="8">
        <f>SUM(K8:K12)</f>
        <v>929.52</v>
      </c>
      <c r="L13" s="3"/>
      <c r="M13" s="14">
        <f t="shared" ref="M13:S13" si="0">SUM(M8:M12)</f>
        <v>0.25</v>
      </c>
      <c r="N13" s="14">
        <f t="shared" si="0"/>
        <v>10.97</v>
      </c>
      <c r="O13" s="14">
        <f t="shared" si="0"/>
        <v>170.1</v>
      </c>
      <c r="P13" s="14">
        <f t="shared" si="0"/>
        <v>87.7</v>
      </c>
      <c r="Q13" s="14">
        <f t="shared" si="0"/>
        <v>442</v>
      </c>
      <c r="R13" s="14">
        <f t="shared" si="0"/>
        <v>526.85</v>
      </c>
      <c r="S13" s="14">
        <f t="shared" si="0"/>
        <v>5.120000000000001</v>
      </c>
    </row>
    <row r="14" spans="1:19" x14ac:dyDescent="0.2">
      <c r="A14" s="111" t="s">
        <v>164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spans="1:19" x14ac:dyDescent="0.2">
      <c r="A15" s="25">
        <v>1</v>
      </c>
      <c r="B15" s="81" t="s">
        <v>180</v>
      </c>
      <c r="C15" s="81"/>
      <c r="D15" s="82" t="s">
        <v>60</v>
      </c>
      <c r="E15" s="82"/>
      <c r="F15" s="83">
        <v>0.48</v>
      </c>
      <c r="G15" s="83"/>
      <c r="H15" s="7">
        <v>0.06</v>
      </c>
      <c r="I15" s="84">
        <v>1.02</v>
      </c>
      <c r="J15" s="84"/>
      <c r="K15" s="8">
        <v>6</v>
      </c>
      <c r="L15" s="9" t="s">
        <v>181</v>
      </c>
      <c r="M15" s="14">
        <v>1.2E-2</v>
      </c>
      <c r="N15" s="14">
        <v>2.1</v>
      </c>
      <c r="O15" s="14">
        <v>0</v>
      </c>
      <c r="P15" s="14">
        <v>8.4</v>
      </c>
      <c r="Q15" s="14">
        <v>13.8</v>
      </c>
      <c r="R15" s="14">
        <v>14.4</v>
      </c>
      <c r="S15" s="14">
        <v>0.36</v>
      </c>
    </row>
    <row r="16" spans="1:19" x14ac:dyDescent="0.2">
      <c r="A16" s="25">
        <v>2</v>
      </c>
      <c r="B16" s="81" t="s">
        <v>114</v>
      </c>
      <c r="C16" s="81"/>
      <c r="D16" s="92">
        <v>200</v>
      </c>
      <c r="E16" s="92"/>
      <c r="F16" s="92">
        <v>1.27</v>
      </c>
      <c r="G16" s="92"/>
      <c r="H16" s="17">
        <v>4</v>
      </c>
      <c r="I16" s="102">
        <v>7.3</v>
      </c>
      <c r="J16" s="102"/>
      <c r="K16" s="32">
        <v>76.2</v>
      </c>
      <c r="L16" s="33" t="s">
        <v>115</v>
      </c>
      <c r="M16" s="15">
        <v>5.8000000000000003E-2</v>
      </c>
      <c r="N16" s="15">
        <v>8.3000000000000007</v>
      </c>
      <c r="O16" s="15">
        <v>0</v>
      </c>
      <c r="P16" s="15">
        <v>16.600000000000001</v>
      </c>
      <c r="Q16" s="15">
        <v>27.9</v>
      </c>
      <c r="R16" s="15">
        <v>39.42</v>
      </c>
      <c r="S16" s="15">
        <v>0.62</v>
      </c>
    </row>
    <row r="17" spans="1:19" x14ac:dyDescent="0.2">
      <c r="A17" s="25">
        <v>3</v>
      </c>
      <c r="B17" s="103" t="s">
        <v>182</v>
      </c>
      <c r="C17" s="103"/>
      <c r="D17" s="198" t="s">
        <v>99</v>
      </c>
      <c r="E17" s="198"/>
      <c r="F17" s="92">
        <v>9.25</v>
      </c>
      <c r="G17" s="92"/>
      <c r="H17" s="17">
        <v>10.3</v>
      </c>
      <c r="I17" s="102">
        <v>12.1</v>
      </c>
      <c r="J17" s="102"/>
      <c r="K17" s="32">
        <v>178.5</v>
      </c>
      <c r="L17" s="36" t="s">
        <v>116</v>
      </c>
      <c r="M17" s="15">
        <v>0.06</v>
      </c>
      <c r="N17" s="15">
        <v>0.85</v>
      </c>
      <c r="O17" s="15">
        <v>40.090000000000003</v>
      </c>
      <c r="P17" s="15">
        <v>21.7</v>
      </c>
      <c r="Q17" s="15">
        <v>33.03</v>
      </c>
      <c r="R17" s="15">
        <v>104.4</v>
      </c>
      <c r="S17" s="15">
        <v>1.03</v>
      </c>
    </row>
    <row r="18" spans="1:19" x14ac:dyDescent="0.2">
      <c r="A18" s="25">
        <v>4</v>
      </c>
      <c r="B18" s="103" t="s">
        <v>117</v>
      </c>
      <c r="C18" s="103"/>
      <c r="D18" s="136">
        <v>150</v>
      </c>
      <c r="E18" s="136"/>
      <c r="F18" s="92">
        <v>3.64</v>
      </c>
      <c r="G18" s="92"/>
      <c r="H18" s="17">
        <v>4.3</v>
      </c>
      <c r="I18" s="102">
        <v>36.700000000000003</v>
      </c>
      <c r="J18" s="102"/>
      <c r="K18" s="32">
        <v>199.95</v>
      </c>
      <c r="L18" s="36" t="s">
        <v>118</v>
      </c>
      <c r="M18" s="15">
        <v>2.4E-2</v>
      </c>
      <c r="N18" s="15">
        <v>0</v>
      </c>
      <c r="O18" s="15">
        <v>0</v>
      </c>
      <c r="P18" s="15">
        <v>19</v>
      </c>
      <c r="Q18" s="15">
        <v>2.4</v>
      </c>
      <c r="R18" s="15">
        <v>60.6</v>
      </c>
      <c r="S18" s="15">
        <v>0.51</v>
      </c>
    </row>
    <row r="19" spans="1:19" x14ac:dyDescent="0.2">
      <c r="A19" s="25">
        <v>5</v>
      </c>
      <c r="B19" s="175" t="s">
        <v>17</v>
      </c>
      <c r="C19" s="176"/>
      <c r="D19" s="161">
        <v>200</v>
      </c>
      <c r="E19" s="162"/>
      <c r="F19" s="161">
        <v>0.66</v>
      </c>
      <c r="G19" s="162"/>
      <c r="H19" s="181">
        <v>0.09</v>
      </c>
      <c r="I19" s="186">
        <v>32</v>
      </c>
      <c r="J19" s="187"/>
      <c r="K19" s="188">
        <v>132.80000000000001</v>
      </c>
      <c r="L19" s="189" t="s">
        <v>151</v>
      </c>
      <c r="M19" s="184">
        <v>1.6E-2</v>
      </c>
      <c r="N19" s="184">
        <v>0.73</v>
      </c>
      <c r="O19" s="184">
        <v>0</v>
      </c>
      <c r="P19" s="184">
        <v>17.46</v>
      </c>
      <c r="Q19" s="184">
        <v>32.479999999999997</v>
      </c>
      <c r="R19" s="184">
        <v>23.44</v>
      </c>
      <c r="S19" s="184">
        <v>0.7</v>
      </c>
    </row>
    <row r="20" spans="1:19" x14ac:dyDescent="0.2">
      <c r="A20" s="25"/>
      <c r="B20" s="177"/>
      <c r="C20" s="178"/>
      <c r="D20" s="163"/>
      <c r="E20" s="164"/>
      <c r="F20" s="168"/>
      <c r="G20" s="169"/>
      <c r="H20" s="182"/>
      <c r="I20" s="168"/>
      <c r="J20" s="169"/>
      <c r="K20" s="182"/>
      <c r="L20" s="182"/>
      <c r="M20" s="185"/>
      <c r="N20" s="185"/>
      <c r="O20" s="185"/>
      <c r="P20" s="185"/>
      <c r="Q20" s="185"/>
      <c r="R20" s="185"/>
      <c r="S20" s="185"/>
    </row>
    <row r="21" spans="1:19" x14ac:dyDescent="0.2">
      <c r="A21" s="25">
        <v>6</v>
      </c>
      <c r="B21" s="81" t="s">
        <v>152</v>
      </c>
      <c r="C21" s="81"/>
      <c r="D21" s="82" t="s">
        <v>58</v>
      </c>
      <c r="E21" s="82"/>
      <c r="F21" s="83">
        <v>1.68</v>
      </c>
      <c r="G21" s="83"/>
      <c r="H21" s="7">
        <v>0.33</v>
      </c>
      <c r="I21" s="84">
        <v>14.82</v>
      </c>
      <c r="J21" s="84"/>
      <c r="K21" s="8">
        <v>68.97</v>
      </c>
      <c r="L21" s="3"/>
      <c r="M21" s="14">
        <v>3.5000000000000003E-2</v>
      </c>
      <c r="N21" s="14">
        <v>0</v>
      </c>
      <c r="O21" s="14">
        <v>0</v>
      </c>
      <c r="P21" s="14">
        <v>7.5</v>
      </c>
      <c r="Q21" s="14">
        <v>6.9</v>
      </c>
      <c r="R21" s="14">
        <v>31.8</v>
      </c>
      <c r="S21" s="14">
        <v>0.93</v>
      </c>
    </row>
    <row r="22" spans="1:19" x14ac:dyDescent="0.2">
      <c r="A22" s="25">
        <v>7</v>
      </c>
      <c r="B22" s="81" t="s">
        <v>12</v>
      </c>
      <c r="C22" s="81"/>
      <c r="D22" s="82" t="s">
        <v>64</v>
      </c>
      <c r="E22" s="82"/>
      <c r="F22" s="83">
        <v>1.58</v>
      </c>
      <c r="G22" s="83"/>
      <c r="H22" s="7">
        <v>0.2</v>
      </c>
      <c r="I22" s="84">
        <v>9.66</v>
      </c>
      <c r="J22" s="84"/>
      <c r="K22" s="8">
        <v>46.76</v>
      </c>
      <c r="L22" s="3" t="s">
        <v>158</v>
      </c>
      <c r="M22" s="14">
        <v>0.02</v>
      </c>
      <c r="N22" s="14">
        <v>0</v>
      </c>
      <c r="O22" s="14">
        <v>0</v>
      </c>
      <c r="P22" s="14">
        <v>6.6</v>
      </c>
      <c r="Q22" s="14">
        <v>4.5999999999999996</v>
      </c>
      <c r="R22" s="14">
        <v>17.399999999999999</v>
      </c>
      <c r="S22" s="14">
        <v>0.22</v>
      </c>
    </row>
    <row r="23" spans="1:19" ht="14.25" x14ac:dyDescent="0.2">
      <c r="A23" s="26"/>
      <c r="B23" s="210" t="s">
        <v>16</v>
      </c>
      <c r="C23" s="210"/>
      <c r="D23" s="100">
        <v>790</v>
      </c>
      <c r="E23" s="100"/>
      <c r="F23" s="100">
        <f>SUM(F15:G22)</f>
        <v>18.560000000000002</v>
      </c>
      <c r="G23" s="100"/>
      <c r="H23" s="12">
        <f>SUM(H15:H22)</f>
        <v>19.279999999999998</v>
      </c>
      <c r="I23" s="101">
        <f>SUM(I15:J22)</f>
        <v>113.6</v>
      </c>
      <c r="J23" s="100"/>
      <c r="K23" s="18">
        <f>SUM(K15:K22)</f>
        <v>709.18000000000006</v>
      </c>
      <c r="L23" s="22"/>
      <c r="M23" s="21">
        <f t="shared" ref="M23:S23" si="1">SUM(M15:M22)</f>
        <v>0.22499999999999998</v>
      </c>
      <c r="N23" s="21">
        <f t="shared" si="1"/>
        <v>11.98</v>
      </c>
      <c r="O23" s="21">
        <f t="shared" si="1"/>
        <v>40.090000000000003</v>
      </c>
      <c r="P23" s="21">
        <f t="shared" si="1"/>
        <v>97.259999999999991</v>
      </c>
      <c r="Q23" s="21">
        <f t="shared" si="1"/>
        <v>121.11000000000001</v>
      </c>
      <c r="R23" s="21">
        <f t="shared" si="1"/>
        <v>291.45999999999998</v>
      </c>
      <c r="S23" s="21">
        <f t="shared" si="1"/>
        <v>4.3699999999999992</v>
      </c>
    </row>
    <row r="24" spans="1:19" x14ac:dyDescent="0.2">
      <c r="A24" s="89" t="s">
        <v>119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</row>
    <row r="25" spans="1:19" x14ac:dyDescent="0.2">
      <c r="A25" s="26">
        <v>1</v>
      </c>
      <c r="B25" s="94" t="s">
        <v>66</v>
      </c>
      <c r="C25" s="88"/>
      <c r="D25" s="98">
        <v>200</v>
      </c>
      <c r="E25" s="86"/>
      <c r="F25" s="98">
        <v>1</v>
      </c>
      <c r="G25" s="86"/>
      <c r="H25" s="47">
        <v>0</v>
      </c>
      <c r="I25" s="85">
        <v>20.2</v>
      </c>
      <c r="J25" s="86"/>
      <c r="K25" s="48">
        <v>84.8</v>
      </c>
      <c r="L25" s="23" t="s">
        <v>67</v>
      </c>
      <c r="M25" s="14">
        <v>2.1999999999999999E-2</v>
      </c>
      <c r="N25" s="14">
        <v>4</v>
      </c>
      <c r="O25" s="14">
        <v>0</v>
      </c>
      <c r="P25" s="14">
        <v>8</v>
      </c>
      <c r="Q25" s="14">
        <v>14</v>
      </c>
      <c r="R25" s="14">
        <v>14</v>
      </c>
      <c r="S25" s="14">
        <v>2.8</v>
      </c>
    </row>
    <row r="26" spans="1:19" x14ac:dyDescent="0.2">
      <c r="A26" s="26">
        <v>2</v>
      </c>
      <c r="B26" s="94" t="s">
        <v>51</v>
      </c>
      <c r="C26" s="88"/>
      <c r="D26" s="98">
        <v>30</v>
      </c>
      <c r="E26" s="86"/>
      <c r="F26" s="98">
        <v>2.5</v>
      </c>
      <c r="G26" s="86"/>
      <c r="H26" s="47">
        <v>1.2</v>
      </c>
      <c r="I26" s="85">
        <v>23.1</v>
      </c>
      <c r="J26" s="86"/>
      <c r="K26" s="48">
        <v>113.4</v>
      </c>
      <c r="L26" s="23"/>
      <c r="M26" s="14">
        <v>3.5999999999999997E-2</v>
      </c>
      <c r="N26" s="14">
        <v>0</v>
      </c>
      <c r="O26" s="14">
        <v>24.06</v>
      </c>
      <c r="P26" s="14">
        <v>6.6</v>
      </c>
      <c r="Q26" s="14">
        <v>8.6999999999999993</v>
      </c>
      <c r="R26" s="14">
        <v>32.25</v>
      </c>
      <c r="S26" s="14">
        <v>0.55000000000000004</v>
      </c>
    </row>
    <row r="27" spans="1:19" x14ac:dyDescent="0.2">
      <c r="A27" s="26"/>
      <c r="B27" s="94" t="s">
        <v>84</v>
      </c>
      <c r="C27" s="88"/>
      <c r="D27" s="211">
        <f>SUM(D25:E26)</f>
        <v>230</v>
      </c>
      <c r="E27" s="212"/>
      <c r="F27" s="211">
        <v>2.5</v>
      </c>
      <c r="G27" s="212"/>
      <c r="H27" s="12">
        <f>SUM(H25:H26)</f>
        <v>1.2</v>
      </c>
      <c r="I27" s="213">
        <f>SUM(I25:J26)</f>
        <v>43.3</v>
      </c>
      <c r="J27" s="214"/>
      <c r="K27" s="18">
        <f>SUM(K25:K26)</f>
        <v>198.2</v>
      </c>
      <c r="L27" s="22"/>
      <c r="M27" s="21">
        <f>SUM(M25:M26)</f>
        <v>5.7999999999999996E-2</v>
      </c>
      <c r="N27" s="21">
        <v>4</v>
      </c>
      <c r="O27" s="21">
        <f>SUM(O25:O26)</f>
        <v>24.06</v>
      </c>
      <c r="P27" s="21">
        <f>SUM(P25:P26)</f>
        <v>14.6</v>
      </c>
      <c r="Q27" s="21">
        <f>SUM(Q25:Q26)</f>
        <v>22.7</v>
      </c>
      <c r="R27" s="21">
        <f>SUM(R25:R26)</f>
        <v>46.25</v>
      </c>
      <c r="S27" s="21">
        <f>SUM(S25:S26)</f>
        <v>3.3499999999999996</v>
      </c>
    </row>
    <row r="28" spans="1:19" x14ac:dyDescent="0.2">
      <c r="A28" s="1"/>
      <c r="B28" s="97" t="s">
        <v>18</v>
      </c>
      <c r="C28" s="97"/>
      <c r="D28" s="100">
        <v>1625</v>
      </c>
      <c r="E28" s="100"/>
      <c r="F28" s="100">
        <f>SUM(F27,F23,F11)</f>
        <v>25.230000000000004</v>
      </c>
      <c r="G28" s="100"/>
      <c r="H28" s="18">
        <f>SUM(H27,H23,H11)</f>
        <v>22.469999999999995</v>
      </c>
      <c r="I28" s="101">
        <f>SUM(I27,I23,I11)</f>
        <v>195.39999999999998</v>
      </c>
      <c r="J28" s="100"/>
      <c r="K28" s="13">
        <f>SUM(K27,K23,K11)</f>
        <v>1096.3800000000001</v>
      </c>
      <c r="L28" s="34"/>
      <c r="M28" s="21">
        <f>SUM(M27,M23,M11)</f>
        <v>0.34299999999999997</v>
      </c>
      <c r="N28" s="21">
        <f>SUM(N27,N23,N11)</f>
        <v>15.98</v>
      </c>
      <c r="O28" s="21">
        <f>SUM(O27,O23,O17)</f>
        <v>104.24000000000001</v>
      </c>
      <c r="P28" s="21">
        <f>SUM(P27,P23,P11)</f>
        <v>122.85999999999999</v>
      </c>
      <c r="Q28" s="21">
        <f>SUM(Q27,Q23,Q11)</f>
        <v>158.31</v>
      </c>
      <c r="R28" s="21">
        <f>SUM(R27,R23,R11)</f>
        <v>391.46</v>
      </c>
      <c r="S28" s="21">
        <f>SUM(S27,S23,S11)</f>
        <v>8.629999999999999</v>
      </c>
    </row>
    <row r="29" spans="1:19" x14ac:dyDescent="0.2">
      <c r="A29" s="148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19" x14ac:dyDescent="0.2">
      <c r="A30" s="122" t="s">
        <v>0</v>
      </c>
      <c r="B30" s="116" t="s">
        <v>1</v>
      </c>
      <c r="C30" s="116"/>
      <c r="D30" s="116" t="s">
        <v>2</v>
      </c>
      <c r="E30" s="116"/>
      <c r="F30" s="116" t="s">
        <v>3</v>
      </c>
      <c r="G30" s="116"/>
      <c r="H30" s="116"/>
      <c r="I30" s="116"/>
      <c r="J30" s="116"/>
      <c r="K30" s="110" t="s">
        <v>4</v>
      </c>
      <c r="L30" s="197" t="s">
        <v>33</v>
      </c>
      <c r="M30" s="109" t="s">
        <v>37</v>
      </c>
      <c r="N30" s="109"/>
      <c r="O30" s="109"/>
      <c r="P30" s="109" t="s">
        <v>42</v>
      </c>
      <c r="Q30" s="109"/>
      <c r="R30" s="109"/>
      <c r="S30" s="109"/>
    </row>
    <row r="31" spans="1:19" x14ac:dyDescent="0.2">
      <c r="A31" s="122"/>
      <c r="B31" s="116"/>
      <c r="C31" s="116"/>
      <c r="D31" s="116"/>
      <c r="E31" s="116"/>
      <c r="F31" s="116" t="s">
        <v>5</v>
      </c>
      <c r="G31" s="116"/>
      <c r="H31" s="5" t="s">
        <v>6</v>
      </c>
      <c r="I31" s="116" t="s">
        <v>7</v>
      </c>
      <c r="J31" s="116"/>
      <c r="K31" s="110"/>
      <c r="L31" s="197"/>
      <c r="M31" s="15" t="s">
        <v>34</v>
      </c>
      <c r="N31" s="15" t="s">
        <v>35</v>
      </c>
      <c r="O31" s="15" t="s">
        <v>36</v>
      </c>
      <c r="P31" s="15" t="s">
        <v>38</v>
      </c>
      <c r="Q31" s="15" t="s">
        <v>39</v>
      </c>
      <c r="R31" s="15" t="s">
        <v>40</v>
      </c>
      <c r="S31" s="15" t="s">
        <v>41</v>
      </c>
    </row>
    <row r="32" spans="1:19" x14ac:dyDescent="0.2">
      <c r="A32" s="5">
        <v>1</v>
      </c>
      <c r="B32" s="116">
        <v>2</v>
      </c>
      <c r="C32" s="116"/>
      <c r="D32" s="116">
        <v>3</v>
      </c>
      <c r="E32" s="116"/>
      <c r="F32" s="116">
        <v>4</v>
      </c>
      <c r="G32" s="116"/>
      <c r="H32" s="6">
        <v>5</v>
      </c>
      <c r="I32" s="116">
        <v>6</v>
      </c>
      <c r="J32" s="116"/>
      <c r="K32" s="16" t="s">
        <v>8</v>
      </c>
      <c r="L32" s="20">
        <v>8</v>
      </c>
      <c r="M32" s="15">
        <v>9</v>
      </c>
      <c r="N32" s="15">
        <v>10</v>
      </c>
      <c r="O32" s="15">
        <v>11</v>
      </c>
      <c r="P32" s="15">
        <v>13</v>
      </c>
      <c r="Q32" s="15">
        <v>14</v>
      </c>
      <c r="R32" s="15">
        <v>15</v>
      </c>
      <c r="S32" s="15">
        <v>16</v>
      </c>
    </row>
    <row r="33" spans="1:19" x14ac:dyDescent="0.2">
      <c r="A33" s="115" t="s">
        <v>19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</row>
    <row r="34" spans="1:19" ht="14.25" x14ac:dyDescent="0.2">
      <c r="A34" s="215" t="s">
        <v>10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</row>
    <row r="35" spans="1:19" x14ac:dyDescent="0.2">
      <c r="A35" s="25">
        <v>1</v>
      </c>
      <c r="B35" s="121" t="s">
        <v>163</v>
      </c>
      <c r="C35" s="121"/>
      <c r="D35" s="136" t="s">
        <v>183</v>
      </c>
      <c r="E35" s="136"/>
      <c r="F35" s="92">
        <v>12.4</v>
      </c>
      <c r="G35" s="92"/>
      <c r="H35" s="17">
        <v>16.079999999999998</v>
      </c>
      <c r="I35" s="102">
        <v>12.93</v>
      </c>
      <c r="J35" s="102"/>
      <c r="K35" s="32">
        <v>247.5</v>
      </c>
      <c r="L35" s="36" t="s">
        <v>120</v>
      </c>
      <c r="M35" s="15">
        <v>0.15</v>
      </c>
      <c r="N35" s="15">
        <v>0.8</v>
      </c>
      <c r="O35" s="15">
        <v>18.2</v>
      </c>
      <c r="P35" s="15">
        <v>30.1</v>
      </c>
      <c r="Q35" s="15">
        <v>36.1</v>
      </c>
      <c r="R35" s="15">
        <v>152.9</v>
      </c>
      <c r="S35" s="15">
        <v>2.1</v>
      </c>
    </row>
    <row r="36" spans="1:19" x14ac:dyDescent="0.2">
      <c r="A36" s="25">
        <v>2</v>
      </c>
      <c r="B36" s="81" t="s">
        <v>52</v>
      </c>
      <c r="C36" s="81"/>
      <c r="D36" s="216" t="s">
        <v>92</v>
      </c>
      <c r="E36" s="216"/>
      <c r="F36" s="92">
        <v>6.84</v>
      </c>
      <c r="G36" s="92"/>
      <c r="H36" s="17">
        <v>8.01</v>
      </c>
      <c r="I36" s="102">
        <v>40.06</v>
      </c>
      <c r="J36" s="102"/>
      <c r="K36" s="32">
        <v>260</v>
      </c>
      <c r="L36" s="36" t="s">
        <v>108</v>
      </c>
      <c r="M36" s="15">
        <v>0.13</v>
      </c>
      <c r="N36" s="15">
        <v>0</v>
      </c>
      <c r="O36" s="15">
        <v>40</v>
      </c>
      <c r="P36" s="15">
        <v>36.659999999999997</v>
      </c>
      <c r="Q36" s="15">
        <v>36.090000000000003</v>
      </c>
      <c r="R36" s="15">
        <v>156.47</v>
      </c>
      <c r="S36" s="15">
        <v>2.65</v>
      </c>
    </row>
    <row r="37" spans="1:19" x14ac:dyDescent="0.2">
      <c r="A37" s="25">
        <v>3</v>
      </c>
      <c r="B37" s="81" t="s">
        <v>190</v>
      </c>
      <c r="C37" s="81"/>
      <c r="D37" s="92">
        <v>180</v>
      </c>
      <c r="E37" s="92"/>
      <c r="F37" s="92">
        <v>3.7</v>
      </c>
      <c r="G37" s="92"/>
      <c r="H37" s="17">
        <v>3.2</v>
      </c>
      <c r="I37" s="102">
        <v>15.8</v>
      </c>
      <c r="J37" s="102"/>
      <c r="K37" s="32">
        <v>106.7</v>
      </c>
      <c r="L37" s="33" t="s">
        <v>222</v>
      </c>
      <c r="M37" s="15">
        <v>0.05</v>
      </c>
      <c r="N37" s="15">
        <v>1.43</v>
      </c>
      <c r="O37" s="15">
        <v>21.96</v>
      </c>
      <c r="P37" s="15">
        <v>19.2</v>
      </c>
      <c r="Q37" s="15">
        <v>137</v>
      </c>
      <c r="R37" s="15">
        <v>112.1</v>
      </c>
      <c r="S37" s="15">
        <v>0.43</v>
      </c>
    </row>
    <row r="38" spans="1:19" x14ac:dyDescent="0.2">
      <c r="A38" s="9">
        <v>4</v>
      </c>
      <c r="B38" s="217" t="s">
        <v>165</v>
      </c>
      <c r="C38" s="134"/>
      <c r="D38" s="82" t="s">
        <v>145</v>
      </c>
      <c r="E38" s="82"/>
      <c r="F38" s="83">
        <v>3.16</v>
      </c>
      <c r="G38" s="83"/>
      <c r="H38" s="7">
        <v>0.4</v>
      </c>
      <c r="I38" s="84">
        <v>19.32</v>
      </c>
      <c r="J38" s="84"/>
      <c r="K38" s="8">
        <v>93.52</v>
      </c>
      <c r="L38" s="3"/>
      <c r="M38" s="14">
        <v>0.04</v>
      </c>
      <c r="N38" s="14">
        <v>0</v>
      </c>
      <c r="O38" s="14">
        <v>0</v>
      </c>
      <c r="P38" s="14">
        <v>13.2</v>
      </c>
      <c r="Q38" s="14">
        <v>9.1999999999999993</v>
      </c>
      <c r="R38" s="14">
        <v>34.799999999999997</v>
      </c>
      <c r="S38" s="14">
        <v>0.44</v>
      </c>
    </row>
    <row r="39" spans="1:19" x14ac:dyDescent="0.2">
      <c r="A39" s="9"/>
      <c r="B39" s="218" t="s">
        <v>192</v>
      </c>
      <c r="C39" s="219"/>
      <c r="D39" s="203">
        <v>50</v>
      </c>
      <c r="E39" s="204"/>
      <c r="F39" s="203">
        <v>0.4</v>
      </c>
      <c r="G39" s="204"/>
      <c r="H39" s="62">
        <v>0.05</v>
      </c>
      <c r="I39" s="220">
        <v>39.9</v>
      </c>
      <c r="J39" s="221"/>
      <c r="K39" s="63">
        <v>163</v>
      </c>
      <c r="L39" s="64"/>
      <c r="M39" s="15">
        <v>0</v>
      </c>
      <c r="N39" s="15">
        <v>0</v>
      </c>
      <c r="O39" s="15">
        <v>0</v>
      </c>
      <c r="P39" s="15">
        <v>0.75</v>
      </c>
      <c r="Q39" s="15">
        <v>1.25</v>
      </c>
      <c r="R39" s="15">
        <v>0.5</v>
      </c>
      <c r="S39" s="15">
        <v>3.9</v>
      </c>
    </row>
    <row r="40" spans="1:19" ht="14.25" x14ac:dyDescent="0.2">
      <c r="A40" s="1"/>
      <c r="B40" s="222" t="s">
        <v>221</v>
      </c>
      <c r="C40" s="223"/>
      <c r="D40" s="211">
        <v>550</v>
      </c>
      <c r="E40" s="224"/>
      <c r="F40" s="211">
        <f>SUM(F35:G39)</f>
        <v>26.5</v>
      </c>
      <c r="G40" s="224"/>
      <c r="H40" s="12">
        <f>SUM(H35:H39)</f>
        <v>27.739999999999995</v>
      </c>
      <c r="I40" s="213">
        <f>SUM(I35:J39)</f>
        <v>128.01000000000002</v>
      </c>
      <c r="J40" s="225"/>
      <c r="K40" s="18">
        <f>SUM(K35:K39)</f>
        <v>870.72</v>
      </c>
      <c r="L40" s="34"/>
      <c r="M40" s="21">
        <f t="shared" ref="M40:S40" si="2">SUM(M35:M39)</f>
        <v>0.37</v>
      </c>
      <c r="N40" s="21">
        <f t="shared" si="2"/>
        <v>2.23</v>
      </c>
      <c r="O40" s="15">
        <f t="shared" si="2"/>
        <v>80.16</v>
      </c>
      <c r="P40" s="15">
        <f t="shared" si="2"/>
        <v>99.91</v>
      </c>
      <c r="Q40" s="21">
        <f t="shared" si="2"/>
        <v>219.64</v>
      </c>
      <c r="R40" s="21">
        <f t="shared" si="2"/>
        <v>456.77000000000004</v>
      </c>
      <c r="S40" s="21">
        <f t="shared" si="2"/>
        <v>9.52</v>
      </c>
    </row>
    <row r="41" spans="1:19" ht="14.25" x14ac:dyDescent="0.2">
      <c r="A41" s="215" t="s">
        <v>14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</row>
    <row r="42" spans="1:19" x14ac:dyDescent="0.2">
      <c r="A42" s="25">
        <v>1</v>
      </c>
      <c r="B42" s="81" t="s">
        <v>180</v>
      </c>
      <c r="C42" s="81"/>
      <c r="D42" s="82" t="s">
        <v>60</v>
      </c>
      <c r="E42" s="82"/>
      <c r="F42" s="83">
        <v>0.42</v>
      </c>
      <c r="G42" s="83"/>
      <c r="H42" s="7">
        <v>0.06</v>
      </c>
      <c r="I42" s="84">
        <v>1.1399999999999999</v>
      </c>
      <c r="J42" s="84"/>
      <c r="K42" s="8">
        <v>7.2</v>
      </c>
      <c r="L42" s="44" t="s">
        <v>159</v>
      </c>
      <c r="M42" s="14">
        <v>2.4E-2</v>
      </c>
      <c r="N42" s="14">
        <v>2.94</v>
      </c>
      <c r="O42" s="14">
        <v>0</v>
      </c>
      <c r="P42" s="14">
        <v>8.4</v>
      </c>
      <c r="Q42" s="14">
        <v>10.199999999999999</v>
      </c>
      <c r="R42" s="14">
        <v>18</v>
      </c>
      <c r="S42" s="14">
        <v>0.3</v>
      </c>
    </row>
    <row r="43" spans="1:19" x14ac:dyDescent="0.2">
      <c r="A43" s="25">
        <v>2</v>
      </c>
      <c r="B43" s="103" t="s">
        <v>122</v>
      </c>
      <c r="C43" s="103"/>
      <c r="D43" s="136">
        <v>200</v>
      </c>
      <c r="E43" s="136"/>
      <c r="F43" s="92">
        <v>1.6</v>
      </c>
      <c r="G43" s="92"/>
      <c r="H43" s="17">
        <v>4.07</v>
      </c>
      <c r="I43" s="102">
        <v>9.6</v>
      </c>
      <c r="J43" s="102"/>
      <c r="K43" s="32">
        <v>85.8</v>
      </c>
      <c r="L43" s="46" t="s">
        <v>123</v>
      </c>
      <c r="M43" s="15">
        <v>7.3999999999999996E-2</v>
      </c>
      <c r="N43" s="15">
        <v>6.7</v>
      </c>
      <c r="O43" s="15">
        <v>0</v>
      </c>
      <c r="P43" s="15">
        <v>19.34</v>
      </c>
      <c r="Q43" s="15">
        <v>23.32</v>
      </c>
      <c r="R43" s="15">
        <v>45.38</v>
      </c>
      <c r="S43" s="15">
        <v>0.74</v>
      </c>
    </row>
    <row r="44" spans="1:19" x14ac:dyDescent="0.2">
      <c r="A44" s="25">
        <v>3</v>
      </c>
      <c r="B44" s="103" t="s">
        <v>124</v>
      </c>
      <c r="C44" s="103"/>
      <c r="D44" s="136">
        <v>90</v>
      </c>
      <c r="E44" s="136"/>
      <c r="F44" s="92">
        <v>14</v>
      </c>
      <c r="G44" s="92"/>
      <c r="H44" s="17">
        <v>6.7</v>
      </c>
      <c r="I44" s="102">
        <v>0.75</v>
      </c>
      <c r="J44" s="102"/>
      <c r="K44" s="32">
        <v>119.45</v>
      </c>
      <c r="L44" s="46" t="s">
        <v>76</v>
      </c>
      <c r="M44" s="15">
        <v>6.5000000000000002E-2</v>
      </c>
      <c r="N44" s="15">
        <v>0.69</v>
      </c>
      <c r="O44" s="15">
        <v>40.1</v>
      </c>
      <c r="P44" s="15">
        <v>37.5</v>
      </c>
      <c r="Q44" s="15">
        <v>12.6</v>
      </c>
      <c r="R44" s="15">
        <v>160.1</v>
      </c>
      <c r="S44" s="15">
        <v>0.74</v>
      </c>
    </row>
    <row r="45" spans="1:19" x14ac:dyDescent="0.2">
      <c r="A45" s="25">
        <v>4</v>
      </c>
      <c r="B45" s="226" t="s">
        <v>125</v>
      </c>
      <c r="C45" s="134"/>
      <c r="D45" s="227">
        <v>150</v>
      </c>
      <c r="E45" s="212"/>
      <c r="F45" s="228">
        <v>2.5</v>
      </c>
      <c r="G45" s="212"/>
      <c r="H45" s="17">
        <v>15.7</v>
      </c>
      <c r="I45" s="229">
        <v>12.3</v>
      </c>
      <c r="J45" s="212"/>
      <c r="K45" s="32">
        <v>202.9</v>
      </c>
      <c r="L45" s="46" t="s">
        <v>126</v>
      </c>
      <c r="M45" s="15">
        <v>8.5999999999999993E-2</v>
      </c>
      <c r="N45" s="15">
        <v>17.899999999999999</v>
      </c>
      <c r="O45" s="15">
        <v>65.7</v>
      </c>
      <c r="P45" s="15">
        <v>23.2</v>
      </c>
      <c r="Q45" s="15">
        <v>53.1</v>
      </c>
      <c r="R45" s="15">
        <v>64.3</v>
      </c>
      <c r="S45" s="15">
        <v>0.86</v>
      </c>
    </row>
    <row r="46" spans="1:19" x14ac:dyDescent="0.2">
      <c r="A46" s="25">
        <v>5</v>
      </c>
      <c r="B46" s="104" t="s">
        <v>50</v>
      </c>
      <c r="C46" s="104"/>
      <c r="D46" s="92">
        <v>200</v>
      </c>
      <c r="E46" s="92"/>
      <c r="F46" s="92">
        <v>0.31</v>
      </c>
      <c r="G46" s="92"/>
      <c r="H46" s="17">
        <v>0</v>
      </c>
      <c r="I46" s="102">
        <v>39.4</v>
      </c>
      <c r="J46" s="102"/>
      <c r="K46" s="32">
        <v>160</v>
      </c>
      <c r="L46" s="45" t="s">
        <v>79</v>
      </c>
      <c r="M46" s="15">
        <v>1.2E-2</v>
      </c>
      <c r="N46" s="15">
        <v>2.4</v>
      </c>
      <c r="O46" s="15">
        <v>0</v>
      </c>
      <c r="P46" s="15">
        <v>7.26</v>
      </c>
      <c r="Q46" s="15">
        <v>22.46</v>
      </c>
      <c r="R46" s="15">
        <v>18.5</v>
      </c>
      <c r="S46" s="15">
        <v>0.19</v>
      </c>
    </row>
    <row r="47" spans="1:19" x14ac:dyDescent="0.2">
      <c r="A47" s="25">
        <v>6</v>
      </c>
      <c r="B47" s="81" t="s">
        <v>152</v>
      </c>
      <c r="C47" s="81"/>
      <c r="D47" s="82" t="s">
        <v>58</v>
      </c>
      <c r="E47" s="82"/>
      <c r="F47" s="83">
        <v>1.68</v>
      </c>
      <c r="G47" s="83"/>
      <c r="H47" s="7">
        <v>0.33</v>
      </c>
      <c r="I47" s="84">
        <v>14.82</v>
      </c>
      <c r="J47" s="84"/>
      <c r="K47" s="8">
        <v>68.97</v>
      </c>
      <c r="L47" s="3"/>
      <c r="M47" s="14">
        <v>0.03</v>
      </c>
      <c r="N47" s="14">
        <v>0</v>
      </c>
      <c r="O47" s="14">
        <v>0</v>
      </c>
      <c r="P47" s="14">
        <v>7.5</v>
      </c>
      <c r="Q47" s="14">
        <v>6.9</v>
      </c>
      <c r="R47" s="14">
        <v>31.8</v>
      </c>
      <c r="S47" s="14">
        <v>0.93</v>
      </c>
    </row>
    <row r="48" spans="1:19" x14ac:dyDescent="0.2">
      <c r="A48" s="25">
        <v>7</v>
      </c>
      <c r="B48" s="81" t="s">
        <v>12</v>
      </c>
      <c r="C48" s="81"/>
      <c r="D48" s="82" t="s">
        <v>64</v>
      </c>
      <c r="E48" s="82"/>
      <c r="F48" s="83">
        <v>1.58</v>
      </c>
      <c r="G48" s="83"/>
      <c r="H48" s="7">
        <v>0.2</v>
      </c>
      <c r="I48" s="84">
        <v>9.66</v>
      </c>
      <c r="J48" s="84"/>
      <c r="K48" s="8">
        <v>46.76</v>
      </c>
      <c r="L48" s="3"/>
      <c r="M48" s="14">
        <v>0.02</v>
      </c>
      <c r="N48" s="14">
        <v>0</v>
      </c>
      <c r="O48" s="14">
        <v>0</v>
      </c>
      <c r="P48" s="14">
        <v>6.6</v>
      </c>
      <c r="Q48" s="14">
        <v>4.5999999999999996</v>
      </c>
      <c r="R48" s="14">
        <v>17.399999999999999</v>
      </c>
      <c r="S48" s="14">
        <v>0.22</v>
      </c>
    </row>
    <row r="49" spans="1:19" ht="14.25" x14ac:dyDescent="0.2">
      <c r="A49" s="26"/>
      <c r="B49" s="210" t="s">
        <v>16</v>
      </c>
      <c r="C49" s="210"/>
      <c r="D49" s="230" t="s">
        <v>160</v>
      </c>
      <c r="E49" s="100"/>
      <c r="F49" s="100">
        <f>SUM(F42:G48)</f>
        <v>22.089999999999996</v>
      </c>
      <c r="G49" s="100"/>
      <c r="H49" s="12">
        <f>SUM(H42:H48)</f>
        <v>27.06</v>
      </c>
      <c r="I49" s="101">
        <f>SUM(I42:J48)</f>
        <v>87.669999999999987</v>
      </c>
      <c r="J49" s="100"/>
      <c r="K49" s="18">
        <f>SUM(K42:K48)</f>
        <v>691.08</v>
      </c>
      <c r="L49" s="20"/>
      <c r="M49" s="21">
        <f t="shared" ref="M49:S49" si="3">SUM(M42:M48)</f>
        <v>0.31100000000000005</v>
      </c>
      <c r="N49" s="21">
        <f t="shared" si="3"/>
        <v>30.629999999999995</v>
      </c>
      <c r="O49" s="21">
        <f t="shared" si="3"/>
        <v>105.80000000000001</v>
      </c>
      <c r="P49" s="21">
        <f t="shared" si="3"/>
        <v>109.80000000000001</v>
      </c>
      <c r="Q49" s="21">
        <f t="shared" si="3"/>
        <v>133.18</v>
      </c>
      <c r="R49" s="21">
        <f t="shared" si="3"/>
        <v>355.47999999999996</v>
      </c>
      <c r="S49" s="21">
        <f t="shared" si="3"/>
        <v>3.9800000000000004</v>
      </c>
    </row>
    <row r="50" spans="1:19" x14ac:dyDescent="0.2">
      <c r="A50" s="89" t="s">
        <v>127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1"/>
    </row>
    <row r="51" spans="1:19" x14ac:dyDescent="0.2">
      <c r="A51" s="26">
        <v>1</v>
      </c>
      <c r="B51" s="94" t="s">
        <v>80</v>
      </c>
      <c r="C51" s="88"/>
      <c r="D51" s="94">
        <v>200</v>
      </c>
      <c r="E51" s="88"/>
      <c r="F51" s="94">
        <v>5.8</v>
      </c>
      <c r="G51" s="88"/>
      <c r="H51" s="10">
        <v>5</v>
      </c>
      <c r="I51" s="95">
        <v>8</v>
      </c>
      <c r="J51" s="88"/>
      <c r="K51" s="11">
        <v>100</v>
      </c>
      <c r="L51" s="23" t="s">
        <v>81</v>
      </c>
      <c r="M51" s="24">
        <v>0.08</v>
      </c>
      <c r="N51" s="24">
        <v>1.4</v>
      </c>
      <c r="O51" s="24">
        <v>40</v>
      </c>
      <c r="P51" s="24">
        <v>28</v>
      </c>
      <c r="Q51" s="24">
        <v>240</v>
      </c>
      <c r="R51" s="24">
        <v>180</v>
      </c>
      <c r="S51" s="24">
        <v>0.2</v>
      </c>
    </row>
    <row r="52" spans="1:19" x14ac:dyDescent="0.2">
      <c r="A52" s="26">
        <v>2</v>
      </c>
      <c r="B52" s="94" t="s">
        <v>128</v>
      </c>
      <c r="C52" s="88"/>
      <c r="D52" s="211">
        <v>60</v>
      </c>
      <c r="E52" s="212"/>
      <c r="F52" s="211">
        <v>4.25</v>
      </c>
      <c r="G52" s="212"/>
      <c r="H52" s="12">
        <v>7.88</v>
      </c>
      <c r="I52" s="213">
        <v>33.44</v>
      </c>
      <c r="J52" s="212"/>
      <c r="K52" s="18">
        <v>222</v>
      </c>
      <c r="L52" s="22" t="s">
        <v>129</v>
      </c>
      <c r="M52" s="15">
        <v>2.7</v>
      </c>
      <c r="N52" s="15">
        <v>0</v>
      </c>
      <c r="O52" s="15">
        <v>10.8</v>
      </c>
      <c r="P52" s="15">
        <v>14.64</v>
      </c>
      <c r="Q52" s="15">
        <v>11.64</v>
      </c>
      <c r="R52" s="15">
        <v>45</v>
      </c>
      <c r="S52" s="15">
        <v>0.77</v>
      </c>
    </row>
    <row r="53" spans="1:19" ht="14.25" x14ac:dyDescent="0.2">
      <c r="A53" s="26"/>
      <c r="B53" s="222" t="s">
        <v>84</v>
      </c>
      <c r="C53" s="231"/>
      <c r="D53" s="211">
        <v>260</v>
      </c>
      <c r="E53" s="212"/>
      <c r="F53" s="211">
        <f>SUM(F51:G52)</f>
        <v>10.050000000000001</v>
      </c>
      <c r="G53" s="212"/>
      <c r="H53" s="12">
        <f>SUM(H51:H52)</f>
        <v>12.879999999999999</v>
      </c>
      <c r="I53" s="213">
        <f>SUM(I51:J52)</f>
        <v>41.44</v>
      </c>
      <c r="J53" s="212"/>
      <c r="K53" s="18">
        <f>SUM(K51:K52)</f>
        <v>322</v>
      </c>
      <c r="L53" s="20"/>
      <c r="M53" s="21">
        <f t="shared" ref="M53:S53" si="4">SUM(M51:M52)</f>
        <v>2.7800000000000002</v>
      </c>
      <c r="N53" s="21">
        <f t="shared" si="4"/>
        <v>1.4</v>
      </c>
      <c r="O53" s="21">
        <f t="shared" si="4"/>
        <v>50.8</v>
      </c>
      <c r="P53" s="21">
        <f t="shared" si="4"/>
        <v>42.64</v>
      </c>
      <c r="Q53" s="21">
        <f t="shared" si="4"/>
        <v>251.64</v>
      </c>
      <c r="R53" s="21">
        <f t="shared" si="4"/>
        <v>225</v>
      </c>
      <c r="S53" s="21">
        <f t="shared" si="4"/>
        <v>0.97</v>
      </c>
    </row>
    <row r="54" spans="1:19" ht="14.25" x14ac:dyDescent="0.2">
      <c r="A54" s="1"/>
      <c r="B54" s="210" t="s">
        <v>20</v>
      </c>
      <c r="C54" s="210"/>
      <c r="D54" s="230" t="s">
        <v>223</v>
      </c>
      <c r="E54" s="100"/>
      <c r="F54" s="100">
        <f>SUM(F53,F49,F40)</f>
        <v>58.64</v>
      </c>
      <c r="G54" s="100"/>
      <c r="H54" s="12">
        <f>SUM(H53,H49,H40)</f>
        <v>67.679999999999993</v>
      </c>
      <c r="I54" s="101">
        <f>SUM(I53,I49,I40)</f>
        <v>257.12</v>
      </c>
      <c r="J54" s="100"/>
      <c r="K54" s="13">
        <f>SUM(K53,K49,K40)</f>
        <v>1883.8000000000002</v>
      </c>
      <c r="L54" s="34"/>
      <c r="M54" s="21">
        <f>SUM(M53,M49,M40)</f>
        <v>3.4610000000000003</v>
      </c>
      <c r="N54" s="21">
        <f>SUM(N53,N49,N40)</f>
        <v>34.259999999999991</v>
      </c>
      <c r="O54" s="21">
        <f>SUM(O53,O49,O40)</f>
        <v>236.76000000000002</v>
      </c>
      <c r="P54" s="21">
        <f>SUM(P53,P49,P40)</f>
        <v>252.35</v>
      </c>
      <c r="Q54" s="21">
        <f>SUM(Q53,Q49,Q40)</f>
        <v>604.46</v>
      </c>
      <c r="R54" s="21">
        <f>SUM(R53,R48,R40)</f>
        <v>699.17000000000007</v>
      </c>
      <c r="S54" s="21">
        <f>SUM(S53,S49,S40)</f>
        <v>14.469999999999999</v>
      </c>
    </row>
    <row r="55" spans="1:19" x14ac:dyDescent="0.2">
      <c r="A55" s="106">
        <v>2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19" x14ac:dyDescent="0.2">
      <c r="A56" s="122" t="s">
        <v>0</v>
      </c>
      <c r="B56" s="116" t="s">
        <v>1</v>
      </c>
      <c r="C56" s="116"/>
      <c r="D56" s="116" t="s">
        <v>2</v>
      </c>
      <c r="E56" s="116"/>
      <c r="F56" s="116" t="s">
        <v>3</v>
      </c>
      <c r="G56" s="116"/>
      <c r="H56" s="116"/>
      <c r="I56" s="116"/>
      <c r="J56" s="116"/>
      <c r="K56" s="110" t="s">
        <v>4</v>
      </c>
      <c r="L56" s="197" t="s">
        <v>33</v>
      </c>
      <c r="M56" s="109" t="s">
        <v>37</v>
      </c>
      <c r="N56" s="109"/>
      <c r="O56" s="109"/>
      <c r="P56" s="109" t="s">
        <v>42</v>
      </c>
      <c r="Q56" s="109"/>
      <c r="R56" s="109"/>
      <c r="S56" s="109"/>
    </row>
    <row r="57" spans="1:19" x14ac:dyDescent="0.2">
      <c r="A57" s="122"/>
      <c r="B57" s="116"/>
      <c r="C57" s="116"/>
      <c r="D57" s="116"/>
      <c r="E57" s="116"/>
      <c r="F57" s="116" t="s">
        <v>5</v>
      </c>
      <c r="G57" s="116"/>
      <c r="H57" s="5" t="s">
        <v>6</v>
      </c>
      <c r="I57" s="116" t="s">
        <v>7</v>
      </c>
      <c r="J57" s="116"/>
      <c r="K57" s="110"/>
      <c r="L57" s="197"/>
      <c r="M57" s="15" t="s">
        <v>34</v>
      </c>
      <c r="N57" s="15" t="s">
        <v>35</v>
      </c>
      <c r="O57" s="15" t="s">
        <v>36</v>
      </c>
      <c r="P57" s="15" t="s">
        <v>38</v>
      </c>
      <c r="Q57" s="15" t="s">
        <v>39</v>
      </c>
      <c r="R57" s="15" t="s">
        <v>40</v>
      </c>
      <c r="S57" s="15" t="s">
        <v>41</v>
      </c>
    </row>
    <row r="58" spans="1:19" x14ac:dyDescent="0.2">
      <c r="A58" s="5">
        <v>1</v>
      </c>
      <c r="B58" s="116">
        <v>2</v>
      </c>
      <c r="C58" s="116"/>
      <c r="D58" s="116">
        <v>3</v>
      </c>
      <c r="E58" s="116"/>
      <c r="F58" s="116">
        <v>4</v>
      </c>
      <c r="G58" s="116"/>
      <c r="H58" s="6">
        <v>5</v>
      </c>
      <c r="I58" s="116">
        <v>6</v>
      </c>
      <c r="J58" s="116"/>
      <c r="K58" s="16" t="s">
        <v>8</v>
      </c>
      <c r="L58" s="20">
        <v>8</v>
      </c>
      <c r="M58" s="15">
        <v>9</v>
      </c>
      <c r="N58" s="15">
        <v>10</v>
      </c>
      <c r="O58" s="15">
        <v>11</v>
      </c>
      <c r="P58" s="15">
        <v>13</v>
      </c>
      <c r="Q58" s="15">
        <v>14</v>
      </c>
      <c r="R58" s="15">
        <v>15</v>
      </c>
      <c r="S58" s="15">
        <v>16</v>
      </c>
    </row>
    <row r="59" spans="1:19" x14ac:dyDescent="0.2">
      <c r="A59" s="115" t="s">
        <v>21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</row>
    <row r="60" spans="1:19" x14ac:dyDescent="0.2">
      <c r="A60" s="111" t="s">
        <v>10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spans="1:19" x14ac:dyDescent="0.2">
      <c r="A61" s="9">
        <v>2</v>
      </c>
      <c r="B61" s="232" t="s">
        <v>224</v>
      </c>
      <c r="C61" s="232"/>
      <c r="D61" s="137" t="s">
        <v>92</v>
      </c>
      <c r="E61" s="137"/>
      <c r="F61" s="119">
        <v>6.8</v>
      </c>
      <c r="G61" s="119"/>
      <c r="H61" s="33">
        <v>4.7</v>
      </c>
      <c r="I61" s="119">
        <v>38.1</v>
      </c>
      <c r="J61" s="119"/>
      <c r="K61" s="32">
        <v>222.5</v>
      </c>
      <c r="L61" s="33" t="s">
        <v>161</v>
      </c>
      <c r="M61" s="15">
        <v>0.16</v>
      </c>
      <c r="N61" s="15">
        <v>0.73</v>
      </c>
      <c r="O61" s="15">
        <v>11.3</v>
      </c>
      <c r="P61" s="15">
        <v>54.9</v>
      </c>
      <c r="Q61" s="15">
        <v>119.3</v>
      </c>
      <c r="R61" s="15">
        <v>199.5</v>
      </c>
      <c r="S61" s="15">
        <v>1.6</v>
      </c>
    </row>
    <row r="62" spans="1:19" x14ac:dyDescent="0.2">
      <c r="A62" s="25">
        <v>3</v>
      </c>
      <c r="B62" s="81" t="s">
        <v>53</v>
      </c>
      <c r="C62" s="81"/>
      <c r="D62" s="92">
        <v>200</v>
      </c>
      <c r="E62" s="92"/>
      <c r="F62" s="92">
        <v>3.16</v>
      </c>
      <c r="G62" s="92"/>
      <c r="H62" s="17">
        <v>2.67</v>
      </c>
      <c r="I62" s="102">
        <v>15.95</v>
      </c>
      <c r="J62" s="102"/>
      <c r="K62" s="32">
        <v>100.6</v>
      </c>
      <c r="L62" s="33" t="s">
        <v>130</v>
      </c>
      <c r="M62" s="15">
        <v>4.3999999999999997E-2</v>
      </c>
      <c r="N62" s="15">
        <v>1.3</v>
      </c>
      <c r="O62" s="15">
        <v>20</v>
      </c>
      <c r="P62" s="15">
        <v>14</v>
      </c>
      <c r="Q62" s="15">
        <v>125.8</v>
      </c>
      <c r="R62" s="15">
        <v>90</v>
      </c>
      <c r="S62" s="15">
        <v>0.13</v>
      </c>
    </row>
    <row r="63" spans="1:19" x14ac:dyDescent="0.2">
      <c r="A63" s="25">
        <v>4</v>
      </c>
      <c r="B63" s="81" t="s">
        <v>12</v>
      </c>
      <c r="C63" s="81"/>
      <c r="D63" s="82" t="s">
        <v>145</v>
      </c>
      <c r="E63" s="82"/>
      <c r="F63" s="83">
        <v>3.16</v>
      </c>
      <c r="G63" s="83"/>
      <c r="H63" s="7">
        <v>0.4</v>
      </c>
      <c r="I63" s="84">
        <v>19.32</v>
      </c>
      <c r="J63" s="84"/>
      <c r="K63" s="8">
        <v>93.52</v>
      </c>
      <c r="L63" s="3"/>
      <c r="M63" s="14">
        <v>0.1</v>
      </c>
      <c r="N63" s="14">
        <v>0</v>
      </c>
      <c r="O63" s="14">
        <v>0</v>
      </c>
      <c r="P63" s="14">
        <v>16.2</v>
      </c>
      <c r="Q63" s="14">
        <v>6.4</v>
      </c>
      <c r="R63" s="14">
        <v>40.5</v>
      </c>
      <c r="S63" s="14">
        <v>1.2</v>
      </c>
    </row>
    <row r="64" spans="1:19" x14ac:dyDescent="0.2">
      <c r="A64" s="25"/>
      <c r="B64" s="138" t="s">
        <v>112</v>
      </c>
      <c r="C64" s="233"/>
      <c r="D64" s="99" t="s">
        <v>113</v>
      </c>
      <c r="E64" s="192"/>
      <c r="F64" s="93">
        <v>0.08</v>
      </c>
      <c r="G64" s="127"/>
      <c r="H64" s="7">
        <v>7.25</v>
      </c>
      <c r="I64" s="87">
        <v>0.13</v>
      </c>
      <c r="J64" s="191"/>
      <c r="K64" s="8">
        <v>66</v>
      </c>
      <c r="L64" s="3" t="s">
        <v>225</v>
      </c>
      <c r="M64" s="14">
        <v>0</v>
      </c>
      <c r="N64" s="14">
        <v>0</v>
      </c>
      <c r="O64" s="14">
        <v>40</v>
      </c>
      <c r="P64" s="14">
        <v>0</v>
      </c>
      <c r="Q64" s="14">
        <v>2.4</v>
      </c>
      <c r="R64" s="14">
        <v>3</v>
      </c>
      <c r="S64" s="14">
        <v>0.02</v>
      </c>
    </row>
    <row r="65" spans="1:19" x14ac:dyDescent="0.2">
      <c r="A65" s="25"/>
      <c r="B65" s="130" t="s">
        <v>226</v>
      </c>
      <c r="C65" s="131"/>
      <c r="D65" s="99" t="s">
        <v>145</v>
      </c>
      <c r="E65" s="192"/>
      <c r="F65" s="93">
        <v>2.59</v>
      </c>
      <c r="G65" s="127"/>
      <c r="H65" s="7">
        <v>3.28</v>
      </c>
      <c r="I65" s="87">
        <v>27.3</v>
      </c>
      <c r="J65" s="191"/>
      <c r="K65" s="8">
        <v>149.19999999999999</v>
      </c>
      <c r="L65" s="3"/>
      <c r="M65" s="14">
        <v>3.5999999999999997E-2</v>
      </c>
      <c r="N65" s="14">
        <v>0</v>
      </c>
      <c r="O65" s="14">
        <v>22.4</v>
      </c>
      <c r="P65" s="14">
        <v>8.24</v>
      </c>
      <c r="Q65" s="14">
        <v>6.84</v>
      </c>
      <c r="R65" s="14">
        <v>24.3</v>
      </c>
      <c r="S65" s="14">
        <v>0.49</v>
      </c>
    </row>
    <row r="66" spans="1:19" x14ac:dyDescent="0.2">
      <c r="A66" s="25"/>
      <c r="B66" s="93" t="s">
        <v>219</v>
      </c>
      <c r="C66" s="127"/>
      <c r="D66" s="99" t="s">
        <v>189</v>
      </c>
      <c r="E66" s="192"/>
      <c r="F66" s="93">
        <v>0.4</v>
      </c>
      <c r="G66" s="127"/>
      <c r="H66" s="7">
        <v>0.4</v>
      </c>
      <c r="I66" s="87">
        <v>9.8000000000000007</v>
      </c>
      <c r="J66" s="191"/>
      <c r="K66" s="8">
        <v>47</v>
      </c>
      <c r="L66" s="3" t="s">
        <v>220</v>
      </c>
      <c r="M66" s="14">
        <v>0.03</v>
      </c>
      <c r="N66" s="14">
        <v>10</v>
      </c>
      <c r="O66" s="14">
        <v>0</v>
      </c>
      <c r="P66" s="14">
        <v>9</v>
      </c>
      <c r="Q66" s="14">
        <v>16</v>
      </c>
      <c r="R66" s="14">
        <v>11</v>
      </c>
      <c r="S66" s="14">
        <v>2.2000000000000002</v>
      </c>
    </row>
    <row r="67" spans="1:19" ht="14.25" x14ac:dyDescent="0.2">
      <c r="A67" s="1"/>
      <c r="B67" s="210" t="s">
        <v>13</v>
      </c>
      <c r="C67" s="210"/>
      <c r="D67" s="230" t="s">
        <v>227</v>
      </c>
      <c r="E67" s="100"/>
      <c r="F67" s="100">
        <f>SUM(F61:G66)</f>
        <v>16.190000000000001</v>
      </c>
      <c r="G67" s="100"/>
      <c r="H67" s="12">
        <f>SUM(H61:H66)</f>
        <v>18.7</v>
      </c>
      <c r="I67" s="101">
        <f>SUM(I61:J66)</f>
        <v>110.6</v>
      </c>
      <c r="J67" s="100"/>
      <c r="K67" s="18">
        <f>SUM(K61:K66)</f>
        <v>678.81999999999994</v>
      </c>
      <c r="L67" s="34"/>
      <c r="M67" s="21">
        <f t="shared" ref="M67:S67" si="5">SUM(M61:M66)</f>
        <v>0.37</v>
      </c>
      <c r="N67" s="21">
        <f t="shared" si="5"/>
        <v>12.030000000000001</v>
      </c>
      <c r="O67" s="21">
        <f t="shared" si="5"/>
        <v>93.699999999999989</v>
      </c>
      <c r="P67" s="21">
        <f t="shared" si="5"/>
        <v>102.34</v>
      </c>
      <c r="Q67" s="21">
        <f t="shared" si="5"/>
        <v>276.74</v>
      </c>
      <c r="R67" s="21">
        <f t="shared" si="5"/>
        <v>368.3</v>
      </c>
      <c r="S67" s="21">
        <f t="shared" si="5"/>
        <v>5.64</v>
      </c>
    </row>
    <row r="68" spans="1:19" x14ac:dyDescent="0.2">
      <c r="A68" s="209" t="s">
        <v>14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5"/>
    </row>
    <row r="69" spans="1:19" x14ac:dyDescent="0.2">
      <c r="A69" s="25">
        <v>1</v>
      </c>
      <c r="B69" s="81" t="s">
        <v>169</v>
      </c>
      <c r="C69" s="81"/>
      <c r="D69" s="82" t="s">
        <v>60</v>
      </c>
      <c r="E69" s="82"/>
      <c r="F69" s="83">
        <v>0.48</v>
      </c>
      <c r="G69" s="83"/>
      <c r="H69" s="7">
        <v>0.06</v>
      </c>
      <c r="I69" s="84">
        <v>1.02</v>
      </c>
      <c r="J69" s="84"/>
      <c r="K69" s="8">
        <v>6</v>
      </c>
      <c r="L69" s="9" t="s">
        <v>150</v>
      </c>
      <c r="M69" s="14">
        <v>1.2E-2</v>
      </c>
      <c r="N69" s="14">
        <v>2.1</v>
      </c>
      <c r="O69" s="14">
        <v>0</v>
      </c>
      <c r="P69" s="14">
        <v>8.4</v>
      </c>
      <c r="Q69" s="14">
        <v>13.8</v>
      </c>
      <c r="R69" s="14">
        <v>14.4</v>
      </c>
      <c r="S69" s="14">
        <v>0.36</v>
      </c>
    </row>
    <row r="70" spans="1:19" x14ac:dyDescent="0.2">
      <c r="A70" s="41">
        <v>2</v>
      </c>
      <c r="B70" s="241" t="s">
        <v>87</v>
      </c>
      <c r="C70" s="241"/>
      <c r="D70" s="136">
        <v>200</v>
      </c>
      <c r="E70" s="136"/>
      <c r="F70" s="92">
        <v>1.6</v>
      </c>
      <c r="G70" s="92"/>
      <c r="H70" s="17">
        <v>2.17</v>
      </c>
      <c r="I70" s="102">
        <v>9.69</v>
      </c>
      <c r="J70" s="102"/>
      <c r="K70" s="32">
        <v>68.599999999999994</v>
      </c>
      <c r="L70" s="36" t="s">
        <v>88</v>
      </c>
      <c r="M70" s="15">
        <v>7.1999999999999995E-2</v>
      </c>
      <c r="N70" s="15">
        <v>6.6</v>
      </c>
      <c r="O70" s="15">
        <v>0</v>
      </c>
      <c r="P70" s="15">
        <v>18.2</v>
      </c>
      <c r="Q70" s="15">
        <v>21.4</v>
      </c>
      <c r="R70" s="15">
        <v>44.8</v>
      </c>
      <c r="S70" s="15">
        <v>0.7</v>
      </c>
    </row>
    <row r="71" spans="1:19" x14ac:dyDescent="0.2">
      <c r="A71" s="189">
        <v>3</v>
      </c>
      <c r="B71" s="237" t="s">
        <v>131</v>
      </c>
      <c r="C71" s="238"/>
      <c r="D71" s="239" t="s">
        <v>90</v>
      </c>
      <c r="E71" s="136"/>
      <c r="F71" s="161">
        <v>14.9</v>
      </c>
      <c r="G71" s="240"/>
      <c r="H71" s="181">
        <v>14.3</v>
      </c>
      <c r="I71" s="186">
        <v>13.9</v>
      </c>
      <c r="J71" s="187"/>
      <c r="K71" s="188">
        <v>244.4</v>
      </c>
      <c r="L71" s="248" t="s">
        <v>167</v>
      </c>
      <c r="M71" s="184">
        <v>0.17</v>
      </c>
      <c r="N71" s="184">
        <v>0.77</v>
      </c>
      <c r="O71" s="184">
        <v>45.97</v>
      </c>
      <c r="P71" s="184">
        <v>18.97</v>
      </c>
      <c r="Q71" s="184">
        <v>51.08</v>
      </c>
      <c r="R71" s="184">
        <v>68.400000000000006</v>
      </c>
      <c r="S71" s="184">
        <v>3.09</v>
      </c>
    </row>
    <row r="72" spans="1:19" x14ac:dyDescent="0.2">
      <c r="A72" s="236"/>
      <c r="B72" s="242" t="s">
        <v>132</v>
      </c>
      <c r="C72" s="243"/>
      <c r="D72" s="239"/>
      <c r="E72" s="136"/>
      <c r="F72" s="168"/>
      <c r="G72" s="169"/>
      <c r="H72" s="182"/>
      <c r="I72" s="168"/>
      <c r="J72" s="169"/>
      <c r="K72" s="182"/>
      <c r="L72" s="182"/>
      <c r="M72" s="185"/>
      <c r="N72" s="185"/>
      <c r="O72" s="185"/>
      <c r="P72" s="185"/>
      <c r="Q72" s="185"/>
      <c r="R72" s="185"/>
      <c r="S72" s="185"/>
    </row>
    <row r="73" spans="1:19" x14ac:dyDescent="0.2">
      <c r="A73" s="9">
        <v>4</v>
      </c>
      <c r="B73" s="244" t="s">
        <v>133</v>
      </c>
      <c r="C73" s="245"/>
      <c r="D73" s="228" t="s">
        <v>184</v>
      </c>
      <c r="E73" s="246"/>
      <c r="F73" s="228">
        <v>5.7</v>
      </c>
      <c r="G73" s="246"/>
      <c r="H73" s="17">
        <v>6.07</v>
      </c>
      <c r="I73" s="229">
        <v>31.98</v>
      </c>
      <c r="J73" s="247"/>
      <c r="K73" s="32">
        <v>205.5</v>
      </c>
      <c r="L73" s="33" t="s">
        <v>134</v>
      </c>
      <c r="M73" s="15">
        <v>0.06</v>
      </c>
      <c r="N73" s="15">
        <v>0</v>
      </c>
      <c r="O73" s="15">
        <v>30</v>
      </c>
      <c r="P73" s="15">
        <v>8.5</v>
      </c>
      <c r="Q73" s="15">
        <v>12.7</v>
      </c>
      <c r="R73" s="15">
        <v>39.4</v>
      </c>
      <c r="S73" s="15">
        <v>0.85</v>
      </c>
    </row>
    <row r="74" spans="1:19" x14ac:dyDescent="0.2">
      <c r="A74" s="249">
        <v>5</v>
      </c>
      <c r="B74" s="175" t="s">
        <v>17</v>
      </c>
      <c r="C74" s="176"/>
      <c r="D74" s="161">
        <v>200</v>
      </c>
      <c r="E74" s="162"/>
      <c r="F74" s="161">
        <v>0.66</v>
      </c>
      <c r="G74" s="162"/>
      <c r="H74" s="181">
        <v>0.09</v>
      </c>
      <c r="I74" s="186">
        <v>32</v>
      </c>
      <c r="J74" s="187"/>
      <c r="K74" s="188">
        <v>132.80000000000001</v>
      </c>
      <c r="L74" s="189" t="s">
        <v>151</v>
      </c>
      <c r="M74" s="184">
        <v>0.7</v>
      </c>
      <c r="N74" s="184">
        <v>0.72</v>
      </c>
      <c r="O74" s="184">
        <v>0</v>
      </c>
      <c r="P74" s="184">
        <v>17.5</v>
      </c>
      <c r="Q74" s="184">
        <v>32.5</v>
      </c>
      <c r="R74" s="184">
        <v>23.4</v>
      </c>
      <c r="S74" s="184">
        <v>0.7</v>
      </c>
    </row>
    <row r="75" spans="1:19" x14ac:dyDescent="0.2">
      <c r="A75" s="250"/>
      <c r="B75" s="177"/>
      <c r="C75" s="178"/>
      <c r="D75" s="163"/>
      <c r="E75" s="164"/>
      <c r="F75" s="168"/>
      <c r="G75" s="169"/>
      <c r="H75" s="182"/>
      <c r="I75" s="168"/>
      <c r="J75" s="169"/>
      <c r="K75" s="182"/>
      <c r="L75" s="182"/>
      <c r="M75" s="185"/>
      <c r="N75" s="185"/>
      <c r="O75" s="185"/>
      <c r="P75" s="185"/>
      <c r="Q75" s="185"/>
      <c r="R75" s="185"/>
      <c r="S75" s="185"/>
    </row>
    <row r="76" spans="1:19" x14ac:dyDescent="0.2">
      <c r="A76" s="25">
        <v>6</v>
      </c>
      <c r="B76" s="81" t="s">
        <v>152</v>
      </c>
      <c r="C76" s="81"/>
      <c r="D76" s="82" t="s">
        <v>58</v>
      </c>
      <c r="E76" s="82"/>
      <c r="F76" s="83">
        <v>1.68</v>
      </c>
      <c r="G76" s="83"/>
      <c r="H76" s="7">
        <v>0.33</v>
      </c>
      <c r="I76" s="84">
        <v>14.82</v>
      </c>
      <c r="J76" s="84"/>
      <c r="K76" s="8">
        <v>68.97</v>
      </c>
      <c r="L76" s="3"/>
      <c r="M76" s="14">
        <v>3.5000000000000003E-2</v>
      </c>
      <c r="N76" s="14">
        <v>0</v>
      </c>
      <c r="O76" s="14">
        <v>0</v>
      </c>
      <c r="P76" s="14">
        <v>7.5</v>
      </c>
      <c r="Q76" s="14">
        <v>6.9</v>
      </c>
      <c r="R76" s="14">
        <v>31.8</v>
      </c>
      <c r="S76" s="14">
        <v>0.93</v>
      </c>
    </row>
    <row r="77" spans="1:19" x14ac:dyDescent="0.2">
      <c r="A77" s="25">
        <v>7</v>
      </c>
      <c r="B77" s="81" t="s">
        <v>12</v>
      </c>
      <c r="C77" s="81"/>
      <c r="D77" s="82" t="s">
        <v>64</v>
      </c>
      <c r="E77" s="82"/>
      <c r="F77" s="83">
        <v>1.58</v>
      </c>
      <c r="G77" s="83"/>
      <c r="H77" s="7">
        <v>0.2</v>
      </c>
      <c r="I77" s="84">
        <v>9.66</v>
      </c>
      <c r="J77" s="84"/>
      <c r="K77" s="8">
        <v>84.47</v>
      </c>
      <c r="L77" s="3"/>
      <c r="M77" s="14">
        <v>0.02</v>
      </c>
      <c r="N77" s="14">
        <v>0</v>
      </c>
      <c r="O77" s="14">
        <v>0</v>
      </c>
      <c r="P77" s="14">
        <v>6.6</v>
      </c>
      <c r="Q77" s="14">
        <v>4.5999999999999996</v>
      </c>
      <c r="R77" s="14">
        <v>17.399999999999999</v>
      </c>
      <c r="S77" s="14">
        <v>0.22</v>
      </c>
    </row>
    <row r="78" spans="1:19" ht="14.25" x14ac:dyDescent="0.2">
      <c r="A78" s="26"/>
      <c r="B78" s="210" t="s">
        <v>16</v>
      </c>
      <c r="C78" s="210"/>
      <c r="D78" s="100">
        <v>761.5</v>
      </c>
      <c r="E78" s="100"/>
      <c r="F78" s="100">
        <f>SUM(F69:G77)</f>
        <v>26.6</v>
      </c>
      <c r="G78" s="100"/>
      <c r="H78" s="12">
        <f>SUM(H69:H77)</f>
        <v>23.22</v>
      </c>
      <c r="I78" s="101">
        <f>SUM(I69:I77)</f>
        <v>113.07</v>
      </c>
      <c r="J78" s="100"/>
      <c r="K78" s="18">
        <f>SUM(K69:K77)</f>
        <v>810.74</v>
      </c>
      <c r="L78" s="22"/>
      <c r="M78" s="21">
        <f t="shared" ref="M78:S78" si="6">SUM(M69:M77)</f>
        <v>1.069</v>
      </c>
      <c r="N78" s="21">
        <f t="shared" si="6"/>
        <v>10.19</v>
      </c>
      <c r="O78" s="21">
        <f t="shared" si="6"/>
        <v>75.97</v>
      </c>
      <c r="P78" s="21">
        <f t="shared" si="6"/>
        <v>85.669999999999987</v>
      </c>
      <c r="Q78" s="21">
        <f t="shared" si="6"/>
        <v>142.98000000000002</v>
      </c>
      <c r="R78" s="21">
        <f t="shared" si="6"/>
        <v>239.60000000000002</v>
      </c>
      <c r="S78" s="21">
        <f t="shared" si="6"/>
        <v>6.85</v>
      </c>
    </row>
    <row r="79" spans="1:19" x14ac:dyDescent="0.2">
      <c r="A79" s="89" t="s">
        <v>135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1"/>
    </row>
    <row r="80" spans="1:19" x14ac:dyDescent="0.2">
      <c r="A80" s="26">
        <v>1</v>
      </c>
      <c r="B80" s="81" t="s">
        <v>73</v>
      </c>
      <c r="C80" s="81"/>
      <c r="D80" s="82" t="s">
        <v>48</v>
      </c>
      <c r="E80" s="82"/>
      <c r="F80" s="83">
        <v>7.0000000000000007E-2</v>
      </c>
      <c r="G80" s="83"/>
      <c r="H80" s="7">
        <v>0.02</v>
      </c>
      <c r="I80" s="84">
        <v>15</v>
      </c>
      <c r="J80" s="84"/>
      <c r="K80" s="8">
        <v>60</v>
      </c>
      <c r="L80" s="20" t="s">
        <v>74</v>
      </c>
      <c r="M80" s="14">
        <v>0</v>
      </c>
      <c r="N80" s="14">
        <v>0.03</v>
      </c>
      <c r="O80" s="14">
        <v>0</v>
      </c>
      <c r="P80" s="14">
        <v>1.4</v>
      </c>
      <c r="Q80" s="14">
        <v>11.1</v>
      </c>
      <c r="R80" s="14">
        <v>2.8</v>
      </c>
      <c r="S80" s="14">
        <v>0.28000000000000003</v>
      </c>
    </row>
    <row r="81" spans="1:19" x14ac:dyDescent="0.2">
      <c r="A81" s="26">
        <v>2</v>
      </c>
      <c r="B81" s="94" t="s">
        <v>51</v>
      </c>
      <c r="C81" s="88"/>
      <c r="D81" s="94">
        <v>30</v>
      </c>
      <c r="E81" s="88"/>
      <c r="F81" s="94">
        <v>2.0099999999999998</v>
      </c>
      <c r="G81" s="88"/>
      <c r="H81" s="10">
        <v>2.27</v>
      </c>
      <c r="I81" s="95">
        <v>21.61</v>
      </c>
      <c r="J81" s="88"/>
      <c r="K81" s="11">
        <v>114.9</v>
      </c>
      <c r="L81" s="23"/>
      <c r="M81" s="24">
        <v>0.05</v>
      </c>
      <c r="N81" s="24">
        <v>0</v>
      </c>
      <c r="O81" s="24">
        <v>12</v>
      </c>
      <c r="P81" s="24">
        <v>8.34</v>
      </c>
      <c r="Q81" s="24">
        <v>5.93</v>
      </c>
      <c r="R81" s="24">
        <v>22.49</v>
      </c>
      <c r="S81" s="24">
        <v>0.43</v>
      </c>
    </row>
    <row r="82" spans="1:19" ht="14.25" x14ac:dyDescent="0.2">
      <c r="A82" s="26"/>
      <c r="B82" s="222" t="s">
        <v>84</v>
      </c>
      <c r="C82" s="231"/>
      <c r="D82" s="211">
        <v>245</v>
      </c>
      <c r="E82" s="212"/>
      <c r="F82" s="211">
        <f>SUM(F80:G81)</f>
        <v>2.0799999999999996</v>
      </c>
      <c r="G82" s="212"/>
      <c r="H82" s="12">
        <f>SUM(H80:H81)</f>
        <v>2.29</v>
      </c>
      <c r="I82" s="213">
        <f>SUM(I80:J81)</f>
        <v>36.61</v>
      </c>
      <c r="J82" s="212"/>
      <c r="K82" s="18">
        <f>SUM(K80:K81)</f>
        <v>174.9</v>
      </c>
      <c r="L82" s="22"/>
      <c r="M82" s="21">
        <f t="shared" ref="M82:S82" si="7">SUM(M80:M81)</f>
        <v>0.05</v>
      </c>
      <c r="N82" s="21">
        <f t="shared" si="7"/>
        <v>0.03</v>
      </c>
      <c r="O82" s="21">
        <f t="shared" si="7"/>
        <v>12</v>
      </c>
      <c r="P82" s="21">
        <f t="shared" si="7"/>
        <v>9.74</v>
      </c>
      <c r="Q82" s="21">
        <f t="shared" si="7"/>
        <v>17.03</v>
      </c>
      <c r="R82" s="21">
        <f t="shared" si="7"/>
        <v>25.29</v>
      </c>
      <c r="S82" s="21">
        <f t="shared" si="7"/>
        <v>0.71</v>
      </c>
    </row>
    <row r="83" spans="1:19" ht="14.25" x14ac:dyDescent="0.2">
      <c r="A83" s="1"/>
      <c r="B83" s="210" t="s">
        <v>23</v>
      </c>
      <c r="C83" s="210"/>
      <c r="D83" s="230" t="s">
        <v>228</v>
      </c>
      <c r="E83" s="100"/>
      <c r="F83" s="100">
        <f>SUM(F82,F78,F67)</f>
        <v>44.870000000000005</v>
      </c>
      <c r="G83" s="100"/>
      <c r="H83" s="12">
        <f>SUM(H82,H78,H67)</f>
        <v>44.209999999999994</v>
      </c>
      <c r="I83" s="101">
        <f>SUM(I82,I78,I67)</f>
        <v>260.27999999999997</v>
      </c>
      <c r="J83" s="100"/>
      <c r="K83" s="13">
        <f>SUM(K82,K78,K67)</f>
        <v>1664.46</v>
      </c>
      <c r="L83" s="34"/>
      <c r="M83" s="21">
        <f t="shared" ref="M83:S83" si="8">SUM(M82,M78,M67)</f>
        <v>1.4889999999999999</v>
      </c>
      <c r="N83" s="21">
        <f t="shared" si="8"/>
        <v>22.25</v>
      </c>
      <c r="O83" s="21">
        <f t="shared" si="8"/>
        <v>181.67</v>
      </c>
      <c r="P83" s="21">
        <f t="shared" si="8"/>
        <v>197.75</v>
      </c>
      <c r="Q83" s="21">
        <f t="shared" si="8"/>
        <v>436.75</v>
      </c>
      <c r="R83" s="21">
        <f t="shared" si="8"/>
        <v>633.19000000000005</v>
      </c>
      <c r="S83" s="21">
        <f t="shared" si="8"/>
        <v>13.2</v>
      </c>
    </row>
    <row r="84" spans="1:19" x14ac:dyDescent="0.2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</row>
    <row r="85" spans="1:19" x14ac:dyDescent="0.2">
      <c r="A85" s="122" t="s">
        <v>0</v>
      </c>
      <c r="B85" s="116" t="s">
        <v>1</v>
      </c>
      <c r="C85" s="116"/>
      <c r="D85" s="116" t="s">
        <v>2</v>
      </c>
      <c r="E85" s="116"/>
      <c r="F85" s="116" t="s">
        <v>3</v>
      </c>
      <c r="G85" s="116"/>
      <c r="H85" s="116"/>
      <c r="I85" s="116"/>
      <c r="J85" s="116"/>
      <c r="K85" s="110" t="s">
        <v>4</v>
      </c>
      <c r="L85" s="197" t="s">
        <v>33</v>
      </c>
      <c r="M85" s="109" t="s">
        <v>37</v>
      </c>
      <c r="N85" s="109"/>
      <c r="O85" s="109"/>
      <c r="P85" s="109" t="s">
        <v>42</v>
      </c>
      <c r="Q85" s="109"/>
      <c r="R85" s="109"/>
      <c r="S85" s="109"/>
    </row>
    <row r="86" spans="1:19" x14ac:dyDescent="0.2">
      <c r="A86" s="122"/>
      <c r="B86" s="116"/>
      <c r="C86" s="116"/>
      <c r="D86" s="116"/>
      <c r="E86" s="116"/>
      <c r="F86" s="116" t="s">
        <v>5</v>
      </c>
      <c r="G86" s="116"/>
      <c r="H86" s="5" t="s">
        <v>6</v>
      </c>
      <c r="I86" s="116" t="s">
        <v>7</v>
      </c>
      <c r="J86" s="116"/>
      <c r="K86" s="110"/>
      <c r="L86" s="197"/>
      <c r="M86" s="15" t="s">
        <v>34</v>
      </c>
      <c r="N86" s="15" t="s">
        <v>35</v>
      </c>
      <c r="O86" s="15" t="s">
        <v>36</v>
      </c>
      <c r="P86" s="15" t="s">
        <v>38</v>
      </c>
      <c r="Q86" s="15" t="s">
        <v>39</v>
      </c>
      <c r="R86" s="15" t="s">
        <v>40</v>
      </c>
      <c r="S86" s="15" t="s">
        <v>41</v>
      </c>
    </row>
    <row r="87" spans="1:19" x14ac:dyDescent="0.2">
      <c r="A87" s="5">
        <v>1</v>
      </c>
      <c r="B87" s="116">
        <v>2</v>
      </c>
      <c r="C87" s="116"/>
      <c r="D87" s="116">
        <v>3</v>
      </c>
      <c r="E87" s="116"/>
      <c r="F87" s="116">
        <v>4</v>
      </c>
      <c r="G87" s="116"/>
      <c r="H87" s="6">
        <v>5</v>
      </c>
      <c r="I87" s="116">
        <v>6</v>
      </c>
      <c r="J87" s="116"/>
      <c r="K87" s="16" t="s">
        <v>8</v>
      </c>
      <c r="L87" s="20">
        <v>8</v>
      </c>
      <c r="M87" s="15">
        <v>9</v>
      </c>
      <c r="N87" s="15">
        <v>10</v>
      </c>
      <c r="O87" s="15">
        <v>11</v>
      </c>
      <c r="P87" s="15">
        <v>13</v>
      </c>
      <c r="Q87" s="15">
        <v>14</v>
      </c>
      <c r="R87" s="15">
        <v>15</v>
      </c>
      <c r="S87" s="15">
        <v>16</v>
      </c>
    </row>
    <row r="88" spans="1:19" x14ac:dyDescent="0.2">
      <c r="A88" s="115" t="s">
        <v>22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</row>
    <row r="89" spans="1:19" ht="14.25" x14ac:dyDescent="0.2">
      <c r="A89" s="215" t="s">
        <v>10</v>
      </c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</row>
    <row r="90" spans="1:19" ht="15" x14ac:dyDescent="0.2">
      <c r="A90" s="42"/>
      <c r="B90" s="251" t="s">
        <v>229</v>
      </c>
      <c r="C90" s="252"/>
      <c r="D90" s="251">
        <v>60</v>
      </c>
      <c r="E90" s="252"/>
      <c r="F90" s="93">
        <v>0.42</v>
      </c>
      <c r="G90" s="127"/>
      <c r="H90" s="7">
        <v>0.06</v>
      </c>
      <c r="I90" s="93">
        <v>1.1399999999999999</v>
      </c>
      <c r="J90" s="127"/>
      <c r="K90" s="7">
        <v>7.2</v>
      </c>
      <c r="L90" s="7" t="s">
        <v>230</v>
      </c>
      <c r="M90" s="7">
        <v>1.2E-2</v>
      </c>
      <c r="N90" s="7">
        <v>2.94</v>
      </c>
      <c r="O90" s="7">
        <v>0.3</v>
      </c>
      <c r="P90" s="7">
        <v>8.4</v>
      </c>
      <c r="Q90" s="7">
        <v>10.199999999999999</v>
      </c>
      <c r="R90" s="7">
        <v>18</v>
      </c>
      <c r="S90" s="7">
        <v>0.3</v>
      </c>
    </row>
    <row r="91" spans="1:19" ht="15" x14ac:dyDescent="0.2">
      <c r="A91" s="25">
        <v>1</v>
      </c>
      <c r="B91" s="253" t="s">
        <v>231</v>
      </c>
      <c r="C91" s="253"/>
      <c r="D91" s="254" t="s">
        <v>209</v>
      </c>
      <c r="E91" s="254"/>
      <c r="F91" s="92">
        <v>11.7</v>
      </c>
      <c r="G91" s="92"/>
      <c r="H91" s="17">
        <v>15.39</v>
      </c>
      <c r="I91" s="102">
        <v>14.8</v>
      </c>
      <c r="J91" s="102"/>
      <c r="K91" s="32">
        <v>248</v>
      </c>
      <c r="L91" s="36" t="s">
        <v>232</v>
      </c>
      <c r="M91" s="15">
        <v>7.0000000000000007E-2</v>
      </c>
      <c r="N91" s="15">
        <v>0.4</v>
      </c>
      <c r="O91" s="15">
        <v>24.6</v>
      </c>
      <c r="P91" s="15">
        <v>20.6</v>
      </c>
      <c r="Q91" s="15">
        <v>47.4</v>
      </c>
      <c r="R91" s="15">
        <v>117.3</v>
      </c>
      <c r="S91" s="15">
        <v>7.07</v>
      </c>
    </row>
    <row r="92" spans="1:19" ht="15" x14ac:dyDescent="0.2">
      <c r="A92" s="9">
        <v>2</v>
      </c>
      <c r="B92" s="255" t="s">
        <v>77</v>
      </c>
      <c r="C92" s="255"/>
      <c r="D92" s="256" t="s">
        <v>85</v>
      </c>
      <c r="E92" s="256"/>
      <c r="F92" s="119">
        <v>2.86</v>
      </c>
      <c r="G92" s="119"/>
      <c r="H92" s="33">
        <v>4.32</v>
      </c>
      <c r="I92" s="119">
        <v>23</v>
      </c>
      <c r="J92" s="119"/>
      <c r="K92" s="32">
        <v>142.4</v>
      </c>
      <c r="L92" s="33" t="s">
        <v>233</v>
      </c>
      <c r="M92" s="15">
        <v>0.15</v>
      </c>
      <c r="N92" s="15">
        <v>21</v>
      </c>
      <c r="O92" s="15">
        <v>0</v>
      </c>
      <c r="P92" s="15">
        <v>29.3</v>
      </c>
      <c r="Q92" s="15">
        <v>14.6</v>
      </c>
      <c r="R92" s="15">
        <v>79.7</v>
      </c>
      <c r="S92" s="15">
        <v>1.1499999999999999</v>
      </c>
    </row>
    <row r="93" spans="1:19" ht="14.25" x14ac:dyDescent="0.2">
      <c r="A93" s="25">
        <v>3</v>
      </c>
      <c r="B93" s="257" t="s">
        <v>234</v>
      </c>
      <c r="C93" s="258"/>
      <c r="D93" s="259" t="s">
        <v>57</v>
      </c>
      <c r="E93" s="260"/>
      <c r="F93" s="228">
        <v>0.13</v>
      </c>
      <c r="G93" s="212"/>
      <c r="H93" s="17">
        <v>0.02</v>
      </c>
      <c r="I93" s="229">
        <v>15.2</v>
      </c>
      <c r="J93" s="212"/>
      <c r="K93" s="32">
        <v>62</v>
      </c>
      <c r="L93" s="20" t="s">
        <v>157</v>
      </c>
      <c r="M93" s="15">
        <v>0</v>
      </c>
      <c r="N93" s="15">
        <v>2.83</v>
      </c>
      <c r="O93" s="15">
        <v>0</v>
      </c>
      <c r="P93" s="15">
        <v>2.4</v>
      </c>
      <c r="Q93" s="15">
        <v>14.2</v>
      </c>
      <c r="R93" s="15">
        <v>4.4000000000000004</v>
      </c>
      <c r="S93" s="15">
        <v>0.36</v>
      </c>
    </row>
    <row r="94" spans="1:19" ht="15" x14ac:dyDescent="0.2">
      <c r="A94" s="25">
        <v>4</v>
      </c>
      <c r="B94" s="261" t="s">
        <v>12</v>
      </c>
      <c r="C94" s="261"/>
      <c r="D94" s="262" t="s">
        <v>145</v>
      </c>
      <c r="E94" s="262"/>
      <c r="F94" s="92">
        <v>3.16</v>
      </c>
      <c r="G94" s="92"/>
      <c r="H94" s="17">
        <v>0.4</v>
      </c>
      <c r="I94" s="102">
        <v>19.32</v>
      </c>
      <c r="J94" s="102"/>
      <c r="K94" s="32">
        <v>93.52</v>
      </c>
      <c r="L94" s="3"/>
      <c r="M94" s="15">
        <v>0.1</v>
      </c>
      <c r="N94" s="15">
        <v>0</v>
      </c>
      <c r="O94" s="15">
        <v>0</v>
      </c>
      <c r="P94" s="15">
        <v>13.2</v>
      </c>
      <c r="Q94" s="15">
        <v>9.1999999999999993</v>
      </c>
      <c r="R94" s="15">
        <v>34.799999999999997</v>
      </c>
      <c r="S94" s="15">
        <v>0.44</v>
      </c>
    </row>
    <row r="95" spans="1:19" ht="14.25" x14ac:dyDescent="0.2">
      <c r="A95" s="1"/>
      <c r="B95" s="210" t="s">
        <v>13</v>
      </c>
      <c r="C95" s="210"/>
      <c r="D95" s="263">
        <v>612</v>
      </c>
      <c r="E95" s="263"/>
      <c r="F95" s="100">
        <f>SUM(F90:G94)</f>
        <v>18.27</v>
      </c>
      <c r="G95" s="100"/>
      <c r="H95" s="12">
        <f>SUM(H90:H94)</f>
        <v>20.190000000000001</v>
      </c>
      <c r="I95" s="101">
        <f>SUM(I90:J94)</f>
        <v>73.460000000000008</v>
      </c>
      <c r="J95" s="100"/>
      <c r="K95" s="18">
        <f>SUM(K90:K94)</f>
        <v>553.12</v>
      </c>
      <c r="L95" s="34"/>
      <c r="M95" s="21">
        <f>SUM(M90:M94)</f>
        <v>0.33199999999999996</v>
      </c>
      <c r="N95" s="21">
        <f>SUM(N90:N94)</f>
        <v>27.17</v>
      </c>
      <c r="O95" s="21">
        <f>SUM(O90:O94)</f>
        <v>24.900000000000002</v>
      </c>
      <c r="P95" s="21">
        <f>SUM(P90:P94)</f>
        <v>73.899999999999991</v>
      </c>
      <c r="Q95" s="21">
        <f>SUM(Q90:Q94)</f>
        <v>95.6</v>
      </c>
      <c r="R95" s="21">
        <f>SUM(R91:R94)</f>
        <v>236.2</v>
      </c>
      <c r="S95" s="21">
        <f>SUM(S91:S94)</f>
        <v>9.02</v>
      </c>
    </row>
    <row r="96" spans="1:19" ht="14.25" x14ac:dyDescent="0.2">
      <c r="A96" s="215" t="s">
        <v>14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</row>
    <row r="97" spans="1:19" ht="15" x14ac:dyDescent="0.2">
      <c r="A97" s="25">
        <v>1</v>
      </c>
      <c r="B97" s="261" t="s">
        <v>180</v>
      </c>
      <c r="C97" s="261"/>
      <c r="D97" s="216" t="s">
        <v>60</v>
      </c>
      <c r="E97" s="216"/>
      <c r="F97" s="92">
        <v>0.42</v>
      </c>
      <c r="G97" s="92"/>
      <c r="H97" s="17">
        <v>0.06</v>
      </c>
      <c r="I97" s="102">
        <v>1.1399999999999999</v>
      </c>
      <c r="J97" s="102"/>
      <c r="K97" s="32">
        <v>7.2</v>
      </c>
      <c r="L97" s="33" t="s">
        <v>150</v>
      </c>
      <c r="M97" s="15">
        <v>1.2E-2</v>
      </c>
      <c r="N97" s="15">
        <v>2.94</v>
      </c>
      <c r="O97" s="15">
        <v>0.3</v>
      </c>
      <c r="P97" s="15">
        <v>8.4</v>
      </c>
      <c r="Q97" s="15">
        <v>10.199999999999999</v>
      </c>
      <c r="R97" s="15">
        <v>18</v>
      </c>
      <c r="S97" s="15">
        <v>0.3</v>
      </c>
    </row>
    <row r="98" spans="1:19" ht="15" x14ac:dyDescent="0.2">
      <c r="A98" s="25">
        <v>2</v>
      </c>
      <c r="B98" s="264" t="s">
        <v>49</v>
      </c>
      <c r="C98" s="264"/>
      <c r="D98" s="92">
        <v>200</v>
      </c>
      <c r="E98" s="92"/>
      <c r="F98" s="92">
        <v>1.44</v>
      </c>
      <c r="G98" s="92"/>
      <c r="H98" s="17">
        <v>3.94</v>
      </c>
      <c r="I98" s="102">
        <v>8.75</v>
      </c>
      <c r="J98" s="102"/>
      <c r="K98" s="32">
        <v>83</v>
      </c>
      <c r="L98" s="33" t="s">
        <v>153</v>
      </c>
      <c r="M98" s="15">
        <v>0.04</v>
      </c>
      <c r="N98" s="15">
        <v>8.5399999999999991</v>
      </c>
      <c r="O98" s="15">
        <v>0</v>
      </c>
      <c r="P98" s="15">
        <v>20.9</v>
      </c>
      <c r="Q98" s="15">
        <v>39.799999999999997</v>
      </c>
      <c r="R98" s="15">
        <v>43.68</v>
      </c>
      <c r="S98" s="15">
        <v>0.98</v>
      </c>
    </row>
    <row r="99" spans="1:19" ht="15" x14ac:dyDescent="0.2">
      <c r="A99" s="9">
        <v>3</v>
      </c>
      <c r="B99" s="265" t="s">
        <v>136</v>
      </c>
      <c r="C99" s="266"/>
      <c r="D99" s="228" t="s">
        <v>185</v>
      </c>
      <c r="E99" s="246"/>
      <c r="F99" s="228">
        <v>25.24</v>
      </c>
      <c r="G99" s="246"/>
      <c r="H99" s="17">
        <v>22.3</v>
      </c>
      <c r="I99" s="229">
        <v>25</v>
      </c>
      <c r="J99" s="247"/>
      <c r="K99" s="32">
        <v>402.13</v>
      </c>
      <c r="L99" s="33" t="s">
        <v>137</v>
      </c>
      <c r="M99" s="15">
        <v>0.23</v>
      </c>
      <c r="N99" s="15">
        <v>16.100000000000001</v>
      </c>
      <c r="O99" s="15">
        <v>58.2</v>
      </c>
      <c r="P99" s="15">
        <v>69.599999999999994</v>
      </c>
      <c r="Q99" s="15">
        <v>109.5</v>
      </c>
      <c r="R99" s="15">
        <v>212.9</v>
      </c>
      <c r="S99" s="15">
        <v>5.3</v>
      </c>
    </row>
    <row r="100" spans="1:19" ht="15" x14ac:dyDescent="0.2">
      <c r="A100" s="25">
        <v>4</v>
      </c>
      <c r="B100" s="261" t="s">
        <v>152</v>
      </c>
      <c r="C100" s="261"/>
      <c r="D100" s="82" t="s">
        <v>58</v>
      </c>
      <c r="E100" s="82"/>
      <c r="F100" s="83">
        <v>1.68</v>
      </c>
      <c r="G100" s="83"/>
      <c r="H100" s="7">
        <v>0.33</v>
      </c>
      <c r="I100" s="84">
        <v>14.82</v>
      </c>
      <c r="J100" s="84"/>
      <c r="K100" s="8">
        <v>68.97</v>
      </c>
      <c r="L100" s="3"/>
      <c r="M100" s="14">
        <v>0.03</v>
      </c>
      <c r="N100" s="14">
        <v>0</v>
      </c>
      <c r="O100" s="14">
        <v>0</v>
      </c>
      <c r="P100" s="14">
        <v>7.5</v>
      </c>
      <c r="Q100" s="14">
        <v>6.9</v>
      </c>
      <c r="R100" s="14">
        <v>31.8</v>
      </c>
      <c r="S100" s="14">
        <v>0.93</v>
      </c>
    </row>
    <row r="101" spans="1:19" ht="15" x14ac:dyDescent="0.2">
      <c r="A101" s="25">
        <v>5</v>
      </c>
      <c r="B101" s="261" t="s">
        <v>12</v>
      </c>
      <c r="C101" s="261"/>
      <c r="D101" s="82" t="s">
        <v>64</v>
      </c>
      <c r="E101" s="82"/>
      <c r="F101" s="83">
        <v>1.58</v>
      </c>
      <c r="G101" s="83"/>
      <c r="H101" s="7">
        <v>0.2</v>
      </c>
      <c r="I101" s="84">
        <v>0.2</v>
      </c>
      <c r="J101" s="84"/>
      <c r="K101" s="8">
        <v>46.76</v>
      </c>
      <c r="L101" s="3"/>
      <c r="M101" s="14">
        <v>0.02</v>
      </c>
      <c r="N101" s="14">
        <v>0</v>
      </c>
      <c r="O101" s="14">
        <v>0</v>
      </c>
      <c r="P101" s="14">
        <v>6.6</v>
      </c>
      <c r="Q101" s="14">
        <v>4.5999999999999996</v>
      </c>
      <c r="R101" s="14">
        <v>17.399999999999999</v>
      </c>
      <c r="S101" s="14">
        <v>0.22</v>
      </c>
    </row>
    <row r="102" spans="1:19" x14ac:dyDescent="0.2">
      <c r="A102" s="25">
        <v>6</v>
      </c>
      <c r="B102" s="267" t="s">
        <v>17</v>
      </c>
      <c r="C102" s="268"/>
      <c r="D102" s="161">
        <v>200</v>
      </c>
      <c r="E102" s="162"/>
      <c r="F102" s="161">
        <v>0.66</v>
      </c>
      <c r="G102" s="162"/>
      <c r="H102" s="181">
        <v>0.09</v>
      </c>
      <c r="I102" s="186">
        <v>32.01</v>
      </c>
      <c r="J102" s="187"/>
      <c r="K102" s="188">
        <v>132.80000000000001</v>
      </c>
      <c r="L102" s="189" t="s">
        <v>151</v>
      </c>
      <c r="M102" s="184">
        <v>0.7</v>
      </c>
      <c r="N102" s="184">
        <v>0.73</v>
      </c>
      <c r="O102" s="184">
        <v>0</v>
      </c>
      <c r="P102" s="184">
        <v>17.46</v>
      </c>
      <c r="Q102" s="184">
        <v>32.5</v>
      </c>
      <c r="R102" s="184">
        <v>23.4</v>
      </c>
      <c r="S102" s="184">
        <v>0.96</v>
      </c>
    </row>
    <row r="103" spans="1:19" x14ac:dyDescent="0.2">
      <c r="A103" s="25">
        <v>7</v>
      </c>
      <c r="B103" s="269"/>
      <c r="C103" s="270"/>
      <c r="D103" s="163"/>
      <c r="E103" s="164"/>
      <c r="F103" s="168"/>
      <c r="G103" s="169"/>
      <c r="H103" s="182"/>
      <c r="I103" s="168"/>
      <c r="J103" s="169"/>
      <c r="K103" s="182"/>
      <c r="L103" s="182"/>
      <c r="M103" s="185"/>
      <c r="N103" s="185"/>
      <c r="O103" s="185"/>
      <c r="P103" s="185"/>
      <c r="Q103" s="185"/>
      <c r="R103" s="185"/>
      <c r="S103" s="185"/>
    </row>
    <row r="104" spans="1:19" ht="14.25" x14ac:dyDescent="0.2">
      <c r="A104" s="26"/>
      <c r="B104" s="210" t="s">
        <v>16</v>
      </c>
      <c r="C104" s="210"/>
      <c r="D104" s="100">
        <v>800</v>
      </c>
      <c r="E104" s="100"/>
      <c r="F104" s="100">
        <f>SUM(F97:G103)</f>
        <v>31.02</v>
      </c>
      <c r="G104" s="100"/>
      <c r="H104" s="12">
        <f>SUM(H97:H103)</f>
        <v>26.919999999999998</v>
      </c>
      <c r="I104" s="101">
        <f>SUM(I97:J103)</f>
        <v>81.92</v>
      </c>
      <c r="J104" s="100"/>
      <c r="K104" s="18">
        <f>SUM(K97:K103)</f>
        <v>740.8599999999999</v>
      </c>
      <c r="L104" s="22"/>
      <c r="M104" s="21">
        <f>SUM(M97:M103)</f>
        <v>1.032</v>
      </c>
      <c r="N104" s="21">
        <f>SUM(N97:N103)</f>
        <v>28.31</v>
      </c>
      <c r="O104" s="21">
        <f>SUM(O97:O103)</f>
        <v>58.5</v>
      </c>
      <c r="P104" s="21">
        <v>98</v>
      </c>
      <c r="Q104" s="21">
        <f>SUM(Q97:Q103)</f>
        <v>203.5</v>
      </c>
      <c r="R104" s="21">
        <f>SUM(R97:R103)</f>
        <v>347.17999999999995</v>
      </c>
      <c r="S104" s="21">
        <f>SUM(S97:S103)</f>
        <v>8.69</v>
      </c>
    </row>
    <row r="105" spans="1:19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1"/>
    </row>
    <row r="106" spans="1:19" ht="14.25" x14ac:dyDescent="0.2">
      <c r="A106" s="26">
        <v>1</v>
      </c>
      <c r="B106" s="222" t="s">
        <v>103</v>
      </c>
      <c r="C106" s="231"/>
      <c r="D106" s="94">
        <v>200</v>
      </c>
      <c r="E106" s="88"/>
      <c r="F106" s="94">
        <v>5.8</v>
      </c>
      <c r="G106" s="88"/>
      <c r="H106" s="10">
        <v>5</v>
      </c>
      <c r="I106" s="95">
        <v>9.6</v>
      </c>
      <c r="J106" s="88"/>
      <c r="K106" s="11">
        <v>107</v>
      </c>
      <c r="L106" s="23" t="s">
        <v>104</v>
      </c>
      <c r="M106" s="24">
        <v>0.08</v>
      </c>
      <c r="N106" s="24">
        <v>2.6</v>
      </c>
      <c r="O106" s="24">
        <v>40</v>
      </c>
      <c r="P106" s="24">
        <v>28</v>
      </c>
      <c r="Q106" s="24">
        <v>240</v>
      </c>
      <c r="R106" s="24">
        <v>180</v>
      </c>
      <c r="S106" s="24">
        <v>0.2</v>
      </c>
    </row>
    <row r="107" spans="1:19" ht="14.25" x14ac:dyDescent="0.2">
      <c r="A107" s="26">
        <v>2</v>
      </c>
      <c r="B107" s="222" t="s">
        <v>75</v>
      </c>
      <c r="C107" s="231"/>
      <c r="D107" s="93">
        <v>25</v>
      </c>
      <c r="E107" s="88"/>
      <c r="F107" s="93">
        <v>1.62</v>
      </c>
      <c r="G107" s="88"/>
      <c r="H107" s="7">
        <v>2.0499999999999998</v>
      </c>
      <c r="I107" s="87">
        <v>17.079999999999998</v>
      </c>
      <c r="J107" s="88"/>
      <c r="K107" s="8">
        <v>93.25</v>
      </c>
      <c r="L107" s="3"/>
      <c r="M107" s="14">
        <v>0.02</v>
      </c>
      <c r="N107" s="14">
        <v>2E-3</v>
      </c>
      <c r="O107" s="14">
        <v>14</v>
      </c>
      <c r="P107" s="14">
        <v>5.15</v>
      </c>
      <c r="Q107" s="14">
        <v>4.28</v>
      </c>
      <c r="R107" s="14">
        <v>15.17</v>
      </c>
      <c r="S107" s="14">
        <v>0.31</v>
      </c>
    </row>
    <row r="108" spans="1:19" ht="14.25" x14ac:dyDescent="0.2">
      <c r="A108" s="26"/>
      <c r="B108" s="222" t="s">
        <v>84</v>
      </c>
      <c r="C108" s="231"/>
      <c r="D108" s="211">
        <f>SUM(D106:E107)</f>
        <v>225</v>
      </c>
      <c r="E108" s="212"/>
      <c r="F108" s="211">
        <f>SUM(F106:G107)</f>
        <v>7.42</v>
      </c>
      <c r="G108" s="212"/>
      <c r="H108" s="12">
        <f>SUM(H106:H107)</f>
        <v>7.05</v>
      </c>
      <c r="I108" s="213">
        <f>SUM(I106:J107)</f>
        <v>26.68</v>
      </c>
      <c r="J108" s="212"/>
      <c r="K108" s="18">
        <f>SUM(K106:K107)</f>
        <v>200.25</v>
      </c>
      <c r="L108" s="22"/>
      <c r="M108" s="21">
        <f t="shared" ref="M108:S108" si="9">SUM(M106:M107)</f>
        <v>0.1</v>
      </c>
      <c r="N108" s="21">
        <f t="shared" si="9"/>
        <v>2.6019999999999999</v>
      </c>
      <c r="O108" s="21">
        <f t="shared" si="9"/>
        <v>54</v>
      </c>
      <c r="P108" s="21">
        <f t="shared" si="9"/>
        <v>33.15</v>
      </c>
      <c r="Q108" s="21">
        <f t="shared" si="9"/>
        <v>244.28</v>
      </c>
      <c r="R108" s="21">
        <f t="shared" si="9"/>
        <v>195.17</v>
      </c>
      <c r="S108" s="21">
        <f t="shared" si="9"/>
        <v>0.51</v>
      </c>
    </row>
    <row r="109" spans="1:19" ht="14.25" x14ac:dyDescent="0.2">
      <c r="A109" s="1"/>
      <c r="B109" s="210" t="s">
        <v>24</v>
      </c>
      <c r="C109" s="210"/>
      <c r="D109" s="100">
        <v>1637</v>
      </c>
      <c r="E109" s="100"/>
      <c r="F109" s="100">
        <f>SUM(F108,F104,F95)</f>
        <v>56.709999999999994</v>
      </c>
      <c r="G109" s="100"/>
      <c r="H109" s="12">
        <f>SUM(H108,H104,H95)</f>
        <v>54.16</v>
      </c>
      <c r="I109" s="101">
        <f>SUM(I108,I104,I95)</f>
        <v>182.06</v>
      </c>
      <c r="J109" s="100"/>
      <c r="K109" s="13">
        <f>SUM(K108,K104,K95)</f>
        <v>1494.23</v>
      </c>
      <c r="L109" s="34"/>
      <c r="M109" s="21">
        <f t="shared" ref="M109:S109" si="10">SUM(M108,M104,M95)</f>
        <v>1.464</v>
      </c>
      <c r="N109" s="21">
        <f t="shared" si="10"/>
        <v>58.082000000000001</v>
      </c>
      <c r="O109" s="21">
        <f t="shared" si="10"/>
        <v>137.4</v>
      </c>
      <c r="P109" s="21">
        <f t="shared" si="10"/>
        <v>205.05</v>
      </c>
      <c r="Q109" s="21">
        <f t="shared" si="10"/>
        <v>543.38</v>
      </c>
      <c r="R109" s="21">
        <f t="shared" si="10"/>
        <v>778.55</v>
      </c>
      <c r="S109" s="21">
        <f t="shared" si="10"/>
        <v>18.22</v>
      </c>
    </row>
    <row r="110" spans="1:19" x14ac:dyDescent="0.2">
      <c r="A110" s="106">
        <v>4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</row>
    <row r="111" spans="1:19" ht="15" x14ac:dyDescent="0.2">
      <c r="A111" s="271" t="s">
        <v>0</v>
      </c>
      <c r="B111" s="272" t="s">
        <v>1</v>
      </c>
      <c r="C111" s="272"/>
      <c r="D111" s="272" t="s">
        <v>2</v>
      </c>
      <c r="E111" s="272"/>
      <c r="F111" s="272" t="s">
        <v>3</v>
      </c>
      <c r="G111" s="272"/>
      <c r="H111" s="272"/>
      <c r="I111" s="272"/>
      <c r="J111" s="272"/>
      <c r="K111" s="273" t="s">
        <v>4</v>
      </c>
      <c r="L111" s="274" t="s">
        <v>33</v>
      </c>
      <c r="M111" s="275" t="s">
        <v>37</v>
      </c>
      <c r="N111" s="275"/>
      <c r="O111" s="275"/>
      <c r="P111" s="275" t="s">
        <v>42</v>
      </c>
      <c r="Q111" s="275"/>
      <c r="R111" s="275"/>
      <c r="S111" s="275"/>
    </row>
    <row r="112" spans="1:19" ht="15" x14ac:dyDescent="0.2">
      <c r="A112" s="271"/>
      <c r="B112" s="272"/>
      <c r="C112" s="272"/>
      <c r="D112" s="272"/>
      <c r="E112" s="272"/>
      <c r="F112" s="272" t="s">
        <v>5</v>
      </c>
      <c r="G112" s="272"/>
      <c r="H112" s="66" t="s">
        <v>6</v>
      </c>
      <c r="I112" s="272" t="s">
        <v>7</v>
      </c>
      <c r="J112" s="272"/>
      <c r="K112" s="273"/>
      <c r="L112" s="274"/>
      <c r="M112" s="67" t="s">
        <v>34</v>
      </c>
      <c r="N112" s="67" t="s">
        <v>35</v>
      </c>
      <c r="O112" s="67" t="s">
        <v>36</v>
      </c>
      <c r="P112" s="67" t="s">
        <v>38</v>
      </c>
      <c r="Q112" s="67" t="s">
        <v>39</v>
      </c>
      <c r="R112" s="67" t="s">
        <v>40</v>
      </c>
      <c r="S112" s="67" t="s">
        <v>41</v>
      </c>
    </row>
    <row r="113" spans="1:19" ht="15" x14ac:dyDescent="0.2">
      <c r="A113" s="66">
        <v>1</v>
      </c>
      <c r="B113" s="272">
        <v>2</v>
      </c>
      <c r="C113" s="272"/>
      <c r="D113" s="272">
        <v>3</v>
      </c>
      <c r="E113" s="272"/>
      <c r="F113" s="272">
        <v>4</v>
      </c>
      <c r="G113" s="272"/>
      <c r="H113" s="68">
        <v>5</v>
      </c>
      <c r="I113" s="272">
        <v>6</v>
      </c>
      <c r="J113" s="272"/>
      <c r="K113" s="69" t="s">
        <v>8</v>
      </c>
      <c r="L113" s="70">
        <v>8</v>
      </c>
      <c r="M113" s="67">
        <v>9</v>
      </c>
      <c r="N113" s="67">
        <v>10</v>
      </c>
      <c r="O113" s="67">
        <v>11</v>
      </c>
      <c r="P113" s="67">
        <v>13</v>
      </c>
      <c r="Q113" s="67">
        <v>14</v>
      </c>
      <c r="R113" s="67">
        <v>15</v>
      </c>
      <c r="S113" s="67">
        <v>16</v>
      </c>
    </row>
    <row r="114" spans="1:19" ht="14.25" x14ac:dyDescent="0.2">
      <c r="A114" s="276" t="s">
        <v>25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</row>
    <row r="115" spans="1:19" ht="15.75" x14ac:dyDescent="0.2">
      <c r="A115" s="277" t="s">
        <v>10</v>
      </c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</row>
    <row r="116" spans="1:19" ht="15" x14ac:dyDescent="0.2">
      <c r="A116" s="65">
        <v>1</v>
      </c>
      <c r="B116" s="278" t="s">
        <v>235</v>
      </c>
      <c r="C116" s="258"/>
      <c r="D116" s="279" t="s">
        <v>138</v>
      </c>
      <c r="E116" s="280"/>
      <c r="F116" s="251">
        <v>1.5</v>
      </c>
      <c r="G116" s="231"/>
      <c r="H116" s="71">
        <v>4</v>
      </c>
      <c r="I116" s="251">
        <v>7.8</v>
      </c>
      <c r="J116" s="231"/>
      <c r="K116" s="71">
        <v>72.3</v>
      </c>
      <c r="L116" s="71" t="s">
        <v>139</v>
      </c>
      <c r="M116" s="71">
        <v>0.03</v>
      </c>
      <c r="N116" s="71">
        <v>1</v>
      </c>
      <c r="O116" s="71">
        <v>4.4800000000000004</v>
      </c>
      <c r="P116" s="71">
        <v>14.9</v>
      </c>
      <c r="Q116" s="71">
        <v>35</v>
      </c>
      <c r="R116" s="71">
        <v>39.4</v>
      </c>
      <c r="S116" s="71">
        <v>1.06</v>
      </c>
    </row>
    <row r="117" spans="1:19" ht="15" x14ac:dyDescent="0.2">
      <c r="A117" s="72">
        <v>2</v>
      </c>
      <c r="B117" s="281" t="s">
        <v>186</v>
      </c>
      <c r="C117" s="282"/>
      <c r="D117" s="283" t="s">
        <v>168</v>
      </c>
      <c r="E117" s="283"/>
      <c r="F117" s="283">
        <v>11.05</v>
      </c>
      <c r="G117" s="284"/>
      <c r="H117" s="73">
        <v>13.5</v>
      </c>
      <c r="I117" s="285">
        <v>13.3</v>
      </c>
      <c r="J117" s="285"/>
      <c r="K117" s="74">
        <v>219.6</v>
      </c>
      <c r="L117" s="75" t="s">
        <v>140</v>
      </c>
      <c r="M117" s="67">
        <v>0.05</v>
      </c>
      <c r="N117" s="67">
        <v>0.28999999999999998</v>
      </c>
      <c r="O117" s="67">
        <v>40.700000000000003</v>
      </c>
      <c r="P117" s="67">
        <v>34.4</v>
      </c>
      <c r="Q117" s="67">
        <v>41.3</v>
      </c>
      <c r="R117" s="67">
        <v>150</v>
      </c>
      <c r="S117" s="67">
        <v>1.3</v>
      </c>
    </row>
    <row r="118" spans="1:19" ht="15.75" x14ac:dyDescent="0.2">
      <c r="A118" s="72">
        <v>3</v>
      </c>
      <c r="B118" s="286" t="s">
        <v>77</v>
      </c>
      <c r="C118" s="287"/>
      <c r="D118" s="262" t="s">
        <v>85</v>
      </c>
      <c r="E118" s="262"/>
      <c r="F118" s="283">
        <v>2.86</v>
      </c>
      <c r="G118" s="284"/>
      <c r="H118" s="73">
        <v>4.3</v>
      </c>
      <c r="I118" s="285">
        <v>23</v>
      </c>
      <c r="J118" s="285"/>
      <c r="K118" s="74">
        <v>142.35</v>
      </c>
      <c r="L118" s="75" t="s">
        <v>78</v>
      </c>
      <c r="M118" s="67">
        <v>0.15</v>
      </c>
      <c r="N118" s="67">
        <v>21</v>
      </c>
      <c r="O118" s="67">
        <v>0</v>
      </c>
      <c r="P118" s="67">
        <v>29.3</v>
      </c>
      <c r="Q118" s="67">
        <v>9.76</v>
      </c>
      <c r="R118" s="67">
        <v>79.7</v>
      </c>
      <c r="S118" s="67">
        <v>1.1599999999999999</v>
      </c>
    </row>
    <row r="119" spans="1:19" ht="15" x14ac:dyDescent="0.2">
      <c r="A119" s="72">
        <v>4</v>
      </c>
      <c r="B119" s="261" t="s">
        <v>73</v>
      </c>
      <c r="C119" s="261"/>
      <c r="D119" s="283" t="s">
        <v>48</v>
      </c>
      <c r="E119" s="283"/>
      <c r="F119" s="283">
        <v>7.0000000000000007E-2</v>
      </c>
      <c r="G119" s="283"/>
      <c r="H119" s="73">
        <v>0.02</v>
      </c>
      <c r="I119" s="285">
        <v>15</v>
      </c>
      <c r="J119" s="285"/>
      <c r="K119" s="74">
        <v>60</v>
      </c>
      <c r="L119" s="75" t="s">
        <v>236</v>
      </c>
      <c r="M119" s="67">
        <v>0</v>
      </c>
      <c r="N119" s="67">
        <v>0.03</v>
      </c>
      <c r="O119" s="67">
        <v>0</v>
      </c>
      <c r="P119" s="67">
        <v>1.4</v>
      </c>
      <c r="Q119" s="67">
        <v>11.1</v>
      </c>
      <c r="R119" s="67">
        <v>2.8</v>
      </c>
      <c r="S119" s="67">
        <v>0.28000000000000003</v>
      </c>
    </row>
    <row r="120" spans="1:19" ht="15" x14ac:dyDescent="0.25">
      <c r="A120" s="72">
        <v>5</v>
      </c>
      <c r="B120" s="261" t="s">
        <v>12</v>
      </c>
      <c r="C120" s="261"/>
      <c r="D120" s="288" t="s">
        <v>145</v>
      </c>
      <c r="E120" s="288"/>
      <c r="F120" s="289">
        <v>3.16</v>
      </c>
      <c r="G120" s="289"/>
      <c r="H120" s="71">
        <v>0.4</v>
      </c>
      <c r="I120" s="290">
        <v>19.32</v>
      </c>
      <c r="J120" s="290"/>
      <c r="K120" s="76">
        <v>93.52</v>
      </c>
      <c r="L120" s="77"/>
      <c r="M120" s="78">
        <v>0.04</v>
      </c>
      <c r="N120" s="78">
        <v>0</v>
      </c>
      <c r="O120" s="78">
        <v>0</v>
      </c>
      <c r="P120" s="78">
        <v>13.2</v>
      </c>
      <c r="Q120" s="78">
        <v>9.1999999999999993</v>
      </c>
      <c r="R120" s="78">
        <v>34.799999999999997</v>
      </c>
      <c r="S120" s="78">
        <v>0.44</v>
      </c>
    </row>
    <row r="121" spans="1:19" ht="15.75" x14ac:dyDescent="0.2">
      <c r="A121" s="25"/>
      <c r="B121" s="291" t="s">
        <v>219</v>
      </c>
      <c r="C121" s="291"/>
      <c r="D121" s="230" t="s">
        <v>189</v>
      </c>
      <c r="E121" s="100"/>
      <c r="F121" s="100">
        <v>0.4</v>
      </c>
      <c r="G121" s="100"/>
      <c r="H121" s="12">
        <v>0.4</v>
      </c>
      <c r="I121" s="101">
        <v>9.8000000000000007</v>
      </c>
      <c r="J121" s="100"/>
      <c r="K121" s="18">
        <v>47</v>
      </c>
      <c r="L121" s="34" t="s">
        <v>220</v>
      </c>
      <c r="M121" s="21">
        <v>0.03</v>
      </c>
      <c r="N121" s="21">
        <v>10</v>
      </c>
      <c r="O121" s="21">
        <v>0</v>
      </c>
      <c r="P121" s="21">
        <v>9</v>
      </c>
      <c r="Q121" s="21">
        <v>16</v>
      </c>
      <c r="R121" s="21">
        <v>11</v>
      </c>
      <c r="S121" s="21">
        <v>2.2000000000000002</v>
      </c>
    </row>
    <row r="122" spans="1:19" ht="18.75" x14ac:dyDescent="0.3">
      <c r="A122" s="1"/>
      <c r="B122" s="292" t="s">
        <v>237</v>
      </c>
      <c r="C122" s="293"/>
      <c r="D122" s="294" t="s">
        <v>238</v>
      </c>
      <c r="E122" s="263"/>
      <c r="F122" s="100">
        <f>SUM(F116:G121)</f>
        <v>19.04</v>
      </c>
      <c r="G122" s="100"/>
      <c r="H122" s="12">
        <f>SUM(H116:H121)</f>
        <v>22.619999999999997</v>
      </c>
      <c r="I122" s="101">
        <f>SUM(I116:J121)</f>
        <v>88.22</v>
      </c>
      <c r="J122" s="100"/>
      <c r="K122" s="18">
        <f>SUM(K116:K121)</f>
        <v>634.77</v>
      </c>
      <c r="L122" s="34"/>
      <c r="M122" s="21">
        <f t="shared" ref="M122:S122" si="11">SUM(M116:M121)</f>
        <v>0.29999999999999993</v>
      </c>
      <c r="N122" s="21">
        <f t="shared" si="11"/>
        <v>32.32</v>
      </c>
      <c r="O122" s="21">
        <f t="shared" si="11"/>
        <v>45.180000000000007</v>
      </c>
      <c r="P122" s="21">
        <f t="shared" si="11"/>
        <v>102.2</v>
      </c>
      <c r="Q122" s="21">
        <f t="shared" si="11"/>
        <v>122.36</v>
      </c>
      <c r="R122" s="21">
        <f t="shared" si="11"/>
        <v>317.70000000000005</v>
      </c>
      <c r="S122" s="21">
        <f t="shared" si="11"/>
        <v>6.4400000000000013</v>
      </c>
    </row>
    <row r="123" spans="1:19" ht="14.25" x14ac:dyDescent="0.2">
      <c r="A123" s="215" t="s">
        <v>14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</row>
    <row r="124" spans="1:19" x14ac:dyDescent="0.2">
      <c r="A124" s="25">
        <v>1</v>
      </c>
      <c r="B124" s="81" t="s">
        <v>180</v>
      </c>
      <c r="C124" s="81"/>
      <c r="D124" s="82" t="s">
        <v>60</v>
      </c>
      <c r="E124" s="82"/>
      <c r="F124" s="83">
        <v>0.48</v>
      </c>
      <c r="G124" s="83"/>
      <c r="H124" s="7">
        <v>0.06</v>
      </c>
      <c r="I124" s="84">
        <v>1.02</v>
      </c>
      <c r="J124" s="84"/>
      <c r="K124" s="8">
        <v>6</v>
      </c>
      <c r="L124" s="9" t="s">
        <v>187</v>
      </c>
      <c r="M124" s="14">
        <v>1.2E-2</v>
      </c>
      <c r="N124" s="14">
        <v>2.1</v>
      </c>
      <c r="O124" s="14">
        <v>0</v>
      </c>
      <c r="P124" s="14">
        <v>8.4</v>
      </c>
      <c r="Q124" s="14">
        <v>13.8</v>
      </c>
      <c r="R124" s="14">
        <v>14.4</v>
      </c>
      <c r="S124" s="14">
        <v>0.36</v>
      </c>
    </row>
    <row r="125" spans="1:19" x14ac:dyDescent="0.2">
      <c r="A125" s="25">
        <v>2</v>
      </c>
      <c r="B125" s="180" t="s">
        <v>239</v>
      </c>
      <c r="C125" s="180"/>
      <c r="D125" s="92">
        <v>200</v>
      </c>
      <c r="E125" s="92"/>
      <c r="F125" s="92">
        <v>1.4</v>
      </c>
      <c r="G125" s="92"/>
      <c r="H125" s="17">
        <v>3.9</v>
      </c>
      <c r="I125" s="102">
        <v>6.3</v>
      </c>
      <c r="J125" s="102"/>
      <c r="K125" s="32">
        <v>64</v>
      </c>
      <c r="L125" s="33" t="s">
        <v>240</v>
      </c>
      <c r="M125" s="15">
        <v>0.05</v>
      </c>
      <c r="N125" s="15">
        <v>12.6</v>
      </c>
      <c r="O125" s="15">
        <v>0</v>
      </c>
      <c r="P125" s="15">
        <v>17.7</v>
      </c>
      <c r="Q125" s="15">
        <v>39.4</v>
      </c>
      <c r="R125" s="15">
        <v>39.200000000000003</v>
      </c>
      <c r="S125" s="15">
        <v>0.66</v>
      </c>
    </row>
    <row r="126" spans="1:19" x14ac:dyDescent="0.2">
      <c r="A126" s="38">
        <v>3</v>
      </c>
      <c r="B126" s="295" t="s">
        <v>141</v>
      </c>
      <c r="C126" s="296"/>
      <c r="D126" s="297" t="s">
        <v>99</v>
      </c>
      <c r="E126" s="298"/>
      <c r="F126" s="92">
        <v>11.17</v>
      </c>
      <c r="G126" s="92"/>
      <c r="H126" s="17">
        <v>15.7</v>
      </c>
      <c r="I126" s="102">
        <v>11.1</v>
      </c>
      <c r="J126" s="102"/>
      <c r="K126" s="32">
        <v>258.7</v>
      </c>
      <c r="L126" s="36" t="s">
        <v>142</v>
      </c>
      <c r="M126" s="15">
        <v>5.1999999999999998E-2</v>
      </c>
      <c r="N126" s="15">
        <v>1.53</v>
      </c>
      <c r="O126" s="15">
        <v>29.5</v>
      </c>
      <c r="P126" s="15">
        <v>18.7</v>
      </c>
      <c r="Q126" s="15">
        <v>37.270000000000003</v>
      </c>
      <c r="R126" s="15">
        <v>123.8</v>
      </c>
      <c r="S126" s="15">
        <v>8.2200000000000006</v>
      </c>
    </row>
    <row r="127" spans="1:19" x14ac:dyDescent="0.2">
      <c r="A127" s="38">
        <v>4</v>
      </c>
      <c r="B127" s="226" t="s">
        <v>143</v>
      </c>
      <c r="C127" s="134"/>
      <c r="D127" s="297" t="s">
        <v>85</v>
      </c>
      <c r="E127" s="212"/>
      <c r="F127" s="228">
        <v>3.54</v>
      </c>
      <c r="G127" s="212"/>
      <c r="H127" s="17">
        <v>7.29</v>
      </c>
      <c r="I127" s="229">
        <v>36.83</v>
      </c>
      <c r="J127" s="212"/>
      <c r="K127" s="32">
        <v>226.88</v>
      </c>
      <c r="L127" s="36" t="s">
        <v>144</v>
      </c>
      <c r="M127" s="15">
        <v>2.8000000000000001E-2</v>
      </c>
      <c r="N127" s="15">
        <v>0</v>
      </c>
      <c r="O127" s="15">
        <v>37.5</v>
      </c>
      <c r="P127" s="15">
        <v>26.15</v>
      </c>
      <c r="Q127" s="15">
        <v>15.98</v>
      </c>
      <c r="R127" s="15">
        <v>77.23</v>
      </c>
      <c r="S127" s="15">
        <v>0.55000000000000004</v>
      </c>
    </row>
    <row r="128" spans="1:19" x14ac:dyDescent="0.2">
      <c r="A128" s="25">
        <v>5</v>
      </c>
      <c r="B128" s="175" t="s">
        <v>17</v>
      </c>
      <c r="C128" s="176"/>
      <c r="D128" s="161">
        <v>200</v>
      </c>
      <c r="E128" s="162"/>
      <c r="F128" s="161">
        <v>0.66</v>
      </c>
      <c r="G128" s="162"/>
      <c r="H128" s="181">
        <v>0.09</v>
      </c>
      <c r="I128" s="186">
        <v>32</v>
      </c>
      <c r="J128" s="187"/>
      <c r="K128" s="188">
        <v>132.80000000000001</v>
      </c>
      <c r="L128" s="189" t="s">
        <v>151</v>
      </c>
      <c r="M128" s="184">
        <v>1.6E-2</v>
      </c>
      <c r="N128" s="184">
        <v>0.73</v>
      </c>
      <c r="O128" s="184">
        <v>0</v>
      </c>
      <c r="P128" s="184">
        <v>17.46</v>
      </c>
      <c r="Q128" s="184">
        <v>32.479999999999997</v>
      </c>
      <c r="R128" s="184">
        <v>23.44</v>
      </c>
      <c r="S128" s="184">
        <v>0.7</v>
      </c>
    </row>
    <row r="129" spans="1:19" x14ac:dyDescent="0.2">
      <c r="A129" s="25"/>
      <c r="B129" s="177"/>
      <c r="C129" s="178"/>
      <c r="D129" s="163"/>
      <c r="E129" s="164"/>
      <c r="F129" s="168"/>
      <c r="G129" s="169"/>
      <c r="H129" s="182"/>
      <c r="I129" s="168"/>
      <c r="J129" s="169"/>
      <c r="K129" s="182"/>
      <c r="L129" s="182"/>
      <c r="M129" s="185"/>
      <c r="N129" s="185"/>
      <c r="O129" s="185"/>
      <c r="P129" s="185"/>
      <c r="Q129" s="185"/>
      <c r="R129" s="185"/>
      <c r="S129" s="185"/>
    </row>
    <row r="130" spans="1:19" x14ac:dyDescent="0.2">
      <c r="A130" s="25">
        <v>6</v>
      </c>
      <c r="B130" s="81" t="s">
        <v>15</v>
      </c>
      <c r="C130" s="81"/>
      <c r="D130" s="82" t="s">
        <v>58</v>
      </c>
      <c r="E130" s="82"/>
      <c r="F130" s="83">
        <v>1.68</v>
      </c>
      <c r="G130" s="83"/>
      <c r="H130" s="7">
        <v>0.3</v>
      </c>
      <c r="I130" s="84">
        <v>14.82</v>
      </c>
      <c r="J130" s="84"/>
      <c r="K130" s="8">
        <v>68.97</v>
      </c>
      <c r="L130" s="3"/>
      <c r="M130" s="14">
        <v>3.5000000000000003E-2</v>
      </c>
      <c r="N130" s="14">
        <v>0</v>
      </c>
      <c r="O130" s="14">
        <v>0</v>
      </c>
      <c r="P130" s="14">
        <v>7.5</v>
      </c>
      <c r="Q130" s="14">
        <v>6.9</v>
      </c>
      <c r="R130" s="14">
        <v>31.8</v>
      </c>
      <c r="S130" s="14">
        <v>0.93</v>
      </c>
    </row>
    <row r="131" spans="1:19" x14ac:dyDescent="0.2">
      <c r="A131" s="25">
        <v>7</v>
      </c>
      <c r="B131" s="81" t="s">
        <v>12</v>
      </c>
      <c r="C131" s="81"/>
      <c r="D131" s="82" t="s">
        <v>64</v>
      </c>
      <c r="E131" s="82"/>
      <c r="F131" s="83">
        <v>1.58</v>
      </c>
      <c r="G131" s="83"/>
      <c r="H131" s="7">
        <v>0.2</v>
      </c>
      <c r="I131" s="84">
        <v>9.66</v>
      </c>
      <c r="J131" s="84"/>
      <c r="K131" s="8">
        <v>46.76</v>
      </c>
      <c r="L131" s="3"/>
      <c r="M131" s="14">
        <v>0.02</v>
      </c>
      <c r="N131" s="14">
        <v>0</v>
      </c>
      <c r="O131" s="14">
        <v>0</v>
      </c>
      <c r="P131" s="14">
        <v>6.6</v>
      </c>
      <c r="Q131" s="14">
        <v>4.5999999999999996</v>
      </c>
      <c r="R131" s="14">
        <v>17.399999999999999</v>
      </c>
      <c r="S131" s="14">
        <v>0.22</v>
      </c>
    </row>
    <row r="132" spans="1:19" ht="14.25" x14ac:dyDescent="0.2">
      <c r="A132" s="26"/>
      <c r="B132" s="210" t="s">
        <v>16</v>
      </c>
      <c r="C132" s="210"/>
      <c r="D132" s="100">
        <v>790</v>
      </c>
      <c r="E132" s="100"/>
      <c r="F132" s="100">
        <f>SUM(F124:G131)</f>
        <v>20.509999999999998</v>
      </c>
      <c r="G132" s="100"/>
      <c r="H132" s="12">
        <f>SUM(H124:H131)</f>
        <v>27.54</v>
      </c>
      <c r="I132" s="101">
        <f>SUM(I124:J131)</f>
        <v>111.72999999999999</v>
      </c>
      <c r="J132" s="100"/>
      <c r="K132" s="18">
        <f>SUM(K124:K131)</f>
        <v>804.1099999999999</v>
      </c>
      <c r="L132" s="22"/>
      <c r="M132" s="21">
        <f>SUM(M124:M131)</f>
        <v>0.21299999999999997</v>
      </c>
      <c r="N132" s="21">
        <f>SUM(N124:N131)</f>
        <v>16.96</v>
      </c>
      <c r="O132" s="21">
        <f>SUM(O124:O130)</f>
        <v>67</v>
      </c>
      <c r="P132" s="21">
        <f>SUM(P124:P131)</f>
        <v>102.50999999999999</v>
      </c>
      <c r="Q132" s="21">
        <f>SUM(Q124:Q131)</f>
        <v>150.43</v>
      </c>
      <c r="R132" s="21">
        <f>SUM(R124:R131)</f>
        <v>327.27</v>
      </c>
      <c r="S132" s="21">
        <f>SUM(S124:S131)</f>
        <v>11.64</v>
      </c>
    </row>
    <row r="133" spans="1:19" ht="15.75" x14ac:dyDescent="0.25">
      <c r="A133" s="299" t="s">
        <v>241</v>
      </c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1"/>
    </row>
    <row r="134" spans="1:19" x14ac:dyDescent="0.2">
      <c r="A134" s="26">
        <v>1</v>
      </c>
      <c r="B134" s="172" t="s">
        <v>66</v>
      </c>
      <c r="C134" s="173"/>
      <c r="D134" s="94">
        <v>200</v>
      </c>
      <c r="E134" s="88"/>
      <c r="F134" s="94">
        <v>1</v>
      </c>
      <c r="G134" s="88"/>
      <c r="H134" s="10">
        <v>0</v>
      </c>
      <c r="I134" s="95">
        <v>20.2</v>
      </c>
      <c r="J134" s="88"/>
      <c r="K134" s="11">
        <v>84.8</v>
      </c>
      <c r="L134" s="23" t="s">
        <v>67</v>
      </c>
      <c r="M134" s="24">
        <v>0.02</v>
      </c>
      <c r="N134" s="24">
        <v>4</v>
      </c>
      <c r="O134" s="24">
        <v>0</v>
      </c>
      <c r="P134" s="24">
        <v>8</v>
      </c>
      <c r="Q134" s="24">
        <v>14</v>
      </c>
      <c r="R134" s="24">
        <v>14</v>
      </c>
      <c r="S134" s="24">
        <v>2.8</v>
      </c>
    </row>
    <row r="135" spans="1:19" x14ac:dyDescent="0.2">
      <c r="A135" s="26">
        <v>2</v>
      </c>
      <c r="B135" s="94" t="s">
        <v>121</v>
      </c>
      <c r="C135" s="88"/>
      <c r="D135" s="211">
        <v>25</v>
      </c>
      <c r="E135" s="212"/>
      <c r="F135" s="211">
        <v>2</v>
      </c>
      <c r="G135" s="212"/>
      <c r="H135" s="12">
        <v>3.5</v>
      </c>
      <c r="I135" s="213">
        <v>8.25</v>
      </c>
      <c r="J135" s="212"/>
      <c r="K135" s="18">
        <v>72.75</v>
      </c>
      <c r="L135" s="22"/>
      <c r="M135" s="21">
        <v>0</v>
      </c>
      <c r="N135" s="21">
        <v>0.1</v>
      </c>
      <c r="O135" s="21">
        <v>0</v>
      </c>
      <c r="P135" s="21">
        <v>4.75</v>
      </c>
      <c r="Q135" s="21">
        <v>63.75</v>
      </c>
      <c r="R135" s="21">
        <v>0</v>
      </c>
      <c r="S135" s="21">
        <v>0.57999999999999996</v>
      </c>
    </row>
    <row r="136" spans="1:19" x14ac:dyDescent="0.2">
      <c r="A136" s="26"/>
      <c r="B136" s="94" t="s">
        <v>84</v>
      </c>
      <c r="C136" s="88"/>
      <c r="D136" s="211">
        <f>SUM(D134:E135)</f>
        <v>225</v>
      </c>
      <c r="E136" s="212"/>
      <c r="F136" s="211">
        <f>SUM(F134:G135)</f>
        <v>3</v>
      </c>
      <c r="G136" s="212"/>
      <c r="H136" s="12">
        <f>SUM(H134:H135)</f>
        <v>3.5</v>
      </c>
      <c r="I136" s="213">
        <f>SUM(I134:J135)</f>
        <v>28.45</v>
      </c>
      <c r="J136" s="212"/>
      <c r="K136" s="18">
        <f>SUM(K134:K135)</f>
        <v>157.55000000000001</v>
      </c>
      <c r="L136" s="22"/>
      <c r="M136" s="21">
        <f>SUM(M134:M135)</f>
        <v>0.02</v>
      </c>
      <c r="N136" s="21">
        <f>SUM(N134:N135)</f>
        <v>4.0999999999999996</v>
      </c>
      <c r="O136" s="21">
        <v>0</v>
      </c>
      <c r="P136" s="21">
        <f>SUM(P134:P135)</f>
        <v>12.75</v>
      </c>
      <c r="Q136" s="21">
        <f>SUM(Q134:Q135)</f>
        <v>77.75</v>
      </c>
      <c r="R136" s="21">
        <v>14</v>
      </c>
      <c r="S136" s="21">
        <f>SUM(S134:S135)</f>
        <v>3.38</v>
      </c>
    </row>
    <row r="137" spans="1:19" ht="14.25" x14ac:dyDescent="0.2">
      <c r="A137" s="1"/>
      <c r="B137" s="210" t="s">
        <v>26</v>
      </c>
      <c r="C137" s="210"/>
      <c r="D137" s="100">
        <v>1699</v>
      </c>
      <c r="E137" s="100"/>
      <c r="F137" s="100">
        <f>SUM(F136,F132,F122)</f>
        <v>42.55</v>
      </c>
      <c r="G137" s="100"/>
      <c r="H137" s="12">
        <f>SUM(H136,H132,H122)</f>
        <v>53.66</v>
      </c>
      <c r="I137" s="101">
        <f>SUM(I136,I132,I122)</f>
        <v>228.39999999999998</v>
      </c>
      <c r="J137" s="100"/>
      <c r="K137" s="13">
        <f>SUM(K136,K132,K122)</f>
        <v>1596.4299999999998</v>
      </c>
      <c r="L137" s="34"/>
      <c r="M137" s="21">
        <f t="shared" ref="M137:S137" si="12">SUM(M136,M132,M122)</f>
        <v>0.53299999999999992</v>
      </c>
      <c r="N137" s="21">
        <f t="shared" si="12"/>
        <v>53.38</v>
      </c>
      <c r="O137" s="21">
        <f t="shared" si="12"/>
        <v>112.18</v>
      </c>
      <c r="P137" s="21">
        <f t="shared" si="12"/>
        <v>217.45999999999998</v>
      </c>
      <c r="Q137" s="21">
        <f t="shared" si="12"/>
        <v>350.54</v>
      </c>
      <c r="R137" s="21">
        <f t="shared" si="12"/>
        <v>658.97</v>
      </c>
      <c r="S137" s="21">
        <f t="shared" si="12"/>
        <v>21.46</v>
      </c>
    </row>
    <row r="138" spans="1:19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</row>
    <row r="139" spans="1:19" x14ac:dyDescent="0.2">
      <c r="A139" s="302" t="s">
        <v>45</v>
      </c>
      <c r="B139" s="303"/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</row>
    <row r="140" spans="1:19" x14ac:dyDescent="0.2">
      <c r="A140" s="154" t="s">
        <v>30</v>
      </c>
      <c r="B140" s="154"/>
      <c r="C140" s="154" t="s">
        <v>3</v>
      </c>
      <c r="D140" s="154"/>
      <c r="E140" s="154"/>
      <c r="F140" s="154"/>
      <c r="G140" s="154"/>
      <c r="H140" s="154" t="s">
        <v>44</v>
      </c>
      <c r="I140" s="154"/>
      <c r="J140" s="154"/>
      <c r="K140" s="107" t="s">
        <v>37</v>
      </c>
      <c r="L140" s="107"/>
      <c r="M140" s="107"/>
      <c r="N140" s="107" t="s">
        <v>42</v>
      </c>
      <c r="O140" s="107"/>
      <c r="P140" s="107"/>
      <c r="Q140" s="107"/>
    </row>
    <row r="141" spans="1:19" x14ac:dyDescent="0.2">
      <c r="A141" s="154"/>
      <c r="B141" s="154"/>
      <c r="C141" s="154" t="s">
        <v>5</v>
      </c>
      <c r="D141" s="154"/>
      <c r="E141" s="59" t="s">
        <v>6</v>
      </c>
      <c r="F141" s="154" t="s">
        <v>7</v>
      </c>
      <c r="G141" s="154"/>
      <c r="H141" s="154"/>
      <c r="I141" s="154"/>
      <c r="J141" s="154"/>
      <c r="K141" s="21" t="s">
        <v>34</v>
      </c>
      <c r="L141" s="21" t="s">
        <v>35</v>
      </c>
      <c r="M141" s="21" t="s">
        <v>36</v>
      </c>
      <c r="N141" s="21" t="s">
        <v>38</v>
      </c>
      <c r="O141" s="21" t="s">
        <v>39</v>
      </c>
      <c r="P141" s="21" t="s">
        <v>40</v>
      </c>
      <c r="Q141" s="21" t="s">
        <v>41</v>
      </c>
    </row>
    <row r="142" spans="1:19" x14ac:dyDescent="0.2">
      <c r="A142" s="155" t="s">
        <v>31</v>
      </c>
      <c r="B142" s="155"/>
      <c r="C142" s="152">
        <f>F137+F109+F83+F54+F28</f>
        <v>228</v>
      </c>
      <c r="D142" s="152"/>
      <c r="E142" s="60">
        <f>SUM(H137,H109,H83,H54,H28)</f>
        <v>242.17999999999998</v>
      </c>
      <c r="F142" s="152">
        <f>SUM(I137,I109,I83,I54,I28)</f>
        <v>1123.26</v>
      </c>
      <c r="G142" s="152"/>
      <c r="H142" s="152">
        <f>SUM(K137,K109,K83,K54,K28)</f>
        <v>7735.3</v>
      </c>
      <c r="I142" s="152"/>
      <c r="J142" s="152"/>
      <c r="K142" s="40">
        <f t="shared" ref="K142:Q142" si="13">SUM(M137,M109,M83,M54,M28)</f>
        <v>7.29</v>
      </c>
      <c r="L142" s="40">
        <f t="shared" si="13"/>
        <v>183.95199999999997</v>
      </c>
      <c r="M142" s="40">
        <f t="shared" si="13"/>
        <v>772.25</v>
      </c>
      <c r="N142" s="40">
        <f t="shared" si="13"/>
        <v>995.47</v>
      </c>
      <c r="O142" s="40">
        <f t="shared" si="13"/>
        <v>2093.44</v>
      </c>
      <c r="P142" s="40">
        <f t="shared" si="13"/>
        <v>3161.34</v>
      </c>
      <c r="Q142" s="40">
        <f t="shared" si="13"/>
        <v>75.97999999999999</v>
      </c>
    </row>
    <row r="143" spans="1:19" x14ac:dyDescent="0.2">
      <c r="A143" s="155" t="s">
        <v>32</v>
      </c>
      <c r="B143" s="155"/>
      <c r="C143" s="152">
        <f>C142/5</f>
        <v>45.6</v>
      </c>
      <c r="D143" s="152"/>
      <c r="E143" s="60">
        <f>E142/5</f>
        <v>48.435999999999993</v>
      </c>
      <c r="F143" s="152">
        <f>F142/5</f>
        <v>224.65199999999999</v>
      </c>
      <c r="G143" s="152"/>
      <c r="H143" s="152">
        <f>H142/5</f>
        <v>1547.06</v>
      </c>
      <c r="I143" s="152"/>
      <c r="J143" s="152"/>
      <c r="K143" s="40">
        <v>1.48</v>
      </c>
      <c r="L143" s="40">
        <f>L142/5</f>
        <v>36.790399999999991</v>
      </c>
      <c r="M143" s="40">
        <f>M142/5</f>
        <v>154.44999999999999</v>
      </c>
      <c r="N143" s="40">
        <f>N142/5</f>
        <v>199.09399999999999</v>
      </c>
      <c r="O143" s="40">
        <f>O142/5</f>
        <v>418.68799999999999</v>
      </c>
      <c r="P143" s="40">
        <f>P142/5</f>
        <v>632.26800000000003</v>
      </c>
      <c r="Q143" s="40">
        <v>14.37</v>
      </c>
    </row>
    <row r="144" spans="1:19" x14ac:dyDescent="0.2">
      <c r="A144" s="61"/>
      <c r="B144" s="61"/>
      <c r="C144" s="49"/>
      <c r="D144" s="49"/>
      <c r="E144" s="49"/>
      <c r="F144" s="49"/>
      <c r="G144" s="49"/>
      <c r="H144" s="49"/>
      <c r="I144" s="49"/>
      <c r="J144" s="49"/>
      <c r="K144" s="50"/>
      <c r="L144" s="50"/>
      <c r="M144" s="50"/>
      <c r="N144" s="50"/>
      <c r="O144" s="50"/>
      <c r="P144" s="50"/>
      <c r="Q144" s="50"/>
    </row>
    <row r="145" spans="1:19" x14ac:dyDescent="0.2">
      <c r="A145" s="304" t="s">
        <v>200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</row>
    <row r="146" spans="1:19" x14ac:dyDescent="0.2">
      <c r="A146" s="305"/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</row>
    <row r="147" spans="1:19" x14ac:dyDescent="0.2">
      <c r="A147" s="305"/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</row>
    <row r="148" spans="1:19" ht="25.5" x14ac:dyDescent="0.2">
      <c r="A148" s="52" t="s">
        <v>201</v>
      </c>
      <c r="B148" s="51"/>
      <c r="C148" s="51"/>
      <c r="D148" s="51"/>
      <c r="E148" s="52" t="s">
        <v>202</v>
      </c>
      <c r="F148" s="51"/>
      <c r="G148" s="51"/>
      <c r="H148" s="52" t="s">
        <v>198</v>
      </c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</row>
    <row r="149" spans="1:19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</row>
  </sheetData>
  <mergeCells count="531">
    <mergeCell ref="A145:S147"/>
    <mergeCell ref="A142:B142"/>
    <mergeCell ref="C142:D142"/>
    <mergeCell ref="F142:G142"/>
    <mergeCell ref="H142:J142"/>
    <mergeCell ref="A143:B143"/>
    <mergeCell ref="C143:D143"/>
    <mergeCell ref="F143:G143"/>
    <mergeCell ref="H143:J143"/>
    <mergeCell ref="A138:S138"/>
    <mergeCell ref="A139:Q139"/>
    <mergeCell ref="A140:B141"/>
    <mergeCell ref="C140:G140"/>
    <mergeCell ref="H140:J141"/>
    <mergeCell ref="K140:M140"/>
    <mergeCell ref="N140:Q140"/>
    <mergeCell ref="C141:D141"/>
    <mergeCell ref="F141:G141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A133:S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Q128:Q129"/>
    <mergeCell ref="R128:R129"/>
    <mergeCell ref="S128:S129"/>
    <mergeCell ref="B130:C130"/>
    <mergeCell ref="D130:E130"/>
    <mergeCell ref="F130:G130"/>
    <mergeCell ref="I130:J130"/>
    <mergeCell ref="K128:K129"/>
    <mergeCell ref="L128:L129"/>
    <mergeCell ref="M128:M129"/>
    <mergeCell ref="N128:N129"/>
    <mergeCell ref="O128:O129"/>
    <mergeCell ref="P128:P129"/>
    <mergeCell ref="B127:C127"/>
    <mergeCell ref="D127:E127"/>
    <mergeCell ref="F127:G127"/>
    <mergeCell ref="I127:J127"/>
    <mergeCell ref="B128:C129"/>
    <mergeCell ref="D128:E129"/>
    <mergeCell ref="F128:G129"/>
    <mergeCell ref="H128:H129"/>
    <mergeCell ref="I128:J129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2:C122"/>
    <mergeCell ref="D122:E122"/>
    <mergeCell ref="F122:G122"/>
    <mergeCell ref="I122:J122"/>
    <mergeCell ref="A123:S123"/>
    <mergeCell ref="B124:C124"/>
    <mergeCell ref="D124:E124"/>
    <mergeCell ref="F124:G124"/>
    <mergeCell ref="I124:J124"/>
    <mergeCell ref="B120:C120"/>
    <mergeCell ref="D120:E120"/>
    <mergeCell ref="F120:G120"/>
    <mergeCell ref="I120:J120"/>
    <mergeCell ref="B121:C121"/>
    <mergeCell ref="D121:E121"/>
    <mergeCell ref="F121:G121"/>
    <mergeCell ref="I121:J121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A115:S115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I112:J112"/>
    <mergeCell ref="B113:C113"/>
    <mergeCell ref="D113:E113"/>
    <mergeCell ref="F113:G113"/>
    <mergeCell ref="I113:J113"/>
    <mergeCell ref="A114:S114"/>
    <mergeCell ref="A110:S110"/>
    <mergeCell ref="A111:A112"/>
    <mergeCell ref="B111:C112"/>
    <mergeCell ref="D111:E112"/>
    <mergeCell ref="F111:J111"/>
    <mergeCell ref="K111:K112"/>
    <mergeCell ref="L111:L112"/>
    <mergeCell ref="M111:O111"/>
    <mergeCell ref="P111:S111"/>
    <mergeCell ref="F112:G112"/>
    <mergeCell ref="B108:C108"/>
    <mergeCell ref="D108:E108"/>
    <mergeCell ref="F108:G108"/>
    <mergeCell ref="I108:J108"/>
    <mergeCell ref="B109:C109"/>
    <mergeCell ref="D109:E109"/>
    <mergeCell ref="F109:G109"/>
    <mergeCell ref="I109:J109"/>
    <mergeCell ref="A105:S105"/>
    <mergeCell ref="B106:C106"/>
    <mergeCell ref="D106:E106"/>
    <mergeCell ref="F106:G106"/>
    <mergeCell ref="I106:J106"/>
    <mergeCell ref="B107:C107"/>
    <mergeCell ref="D107:E107"/>
    <mergeCell ref="F107:G107"/>
    <mergeCell ref="I107:J107"/>
    <mergeCell ref="Q102:Q103"/>
    <mergeCell ref="R102:R103"/>
    <mergeCell ref="S102:S103"/>
    <mergeCell ref="B104:C104"/>
    <mergeCell ref="D104:E104"/>
    <mergeCell ref="F104:G104"/>
    <mergeCell ref="I104:J104"/>
    <mergeCell ref="K102:K103"/>
    <mergeCell ref="L102:L103"/>
    <mergeCell ref="M102:M103"/>
    <mergeCell ref="N102:N103"/>
    <mergeCell ref="O102:O103"/>
    <mergeCell ref="P102:P103"/>
    <mergeCell ref="B101:C101"/>
    <mergeCell ref="D101:E101"/>
    <mergeCell ref="F101:G101"/>
    <mergeCell ref="I101:J101"/>
    <mergeCell ref="B102:C103"/>
    <mergeCell ref="D102:E103"/>
    <mergeCell ref="F102:G103"/>
    <mergeCell ref="H102:H103"/>
    <mergeCell ref="I102:J103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A96:S96"/>
    <mergeCell ref="B97:C97"/>
    <mergeCell ref="D97:E97"/>
    <mergeCell ref="F97:G97"/>
    <mergeCell ref="I97:J97"/>
    <mergeCell ref="B98:C98"/>
    <mergeCell ref="D98:E98"/>
    <mergeCell ref="F98:G98"/>
    <mergeCell ref="I98:J98"/>
    <mergeCell ref="B94:C94"/>
    <mergeCell ref="D94:E94"/>
    <mergeCell ref="F94:G94"/>
    <mergeCell ref="I94:J94"/>
    <mergeCell ref="B95:C95"/>
    <mergeCell ref="D95:E95"/>
    <mergeCell ref="F95:G95"/>
    <mergeCell ref="I95:J95"/>
    <mergeCell ref="B92:C92"/>
    <mergeCell ref="D92:E92"/>
    <mergeCell ref="F92:G92"/>
    <mergeCell ref="I92:J92"/>
    <mergeCell ref="B93:C93"/>
    <mergeCell ref="D93:E93"/>
    <mergeCell ref="F93:G93"/>
    <mergeCell ref="I93:J93"/>
    <mergeCell ref="A89:S89"/>
    <mergeCell ref="B90:C90"/>
    <mergeCell ref="D90:E90"/>
    <mergeCell ref="F90:G90"/>
    <mergeCell ref="I90:J90"/>
    <mergeCell ref="B91:C91"/>
    <mergeCell ref="D91:E91"/>
    <mergeCell ref="F91:G91"/>
    <mergeCell ref="I91:J91"/>
    <mergeCell ref="I86:J86"/>
    <mergeCell ref="B87:C87"/>
    <mergeCell ref="D87:E87"/>
    <mergeCell ref="F87:G87"/>
    <mergeCell ref="I87:J87"/>
    <mergeCell ref="A88:S88"/>
    <mergeCell ref="A84:S84"/>
    <mergeCell ref="A85:A86"/>
    <mergeCell ref="B85:C86"/>
    <mergeCell ref="D85:E86"/>
    <mergeCell ref="F85:J85"/>
    <mergeCell ref="K85:K86"/>
    <mergeCell ref="L85:L86"/>
    <mergeCell ref="M85:O85"/>
    <mergeCell ref="P85:S85"/>
    <mergeCell ref="F86:G86"/>
    <mergeCell ref="B82:C82"/>
    <mergeCell ref="D82:E82"/>
    <mergeCell ref="F82:G82"/>
    <mergeCell ref="I82:J82"/>
    <mergeCell ref="B83:C83"/>
    <mergeCell ref="D83:E83"/>
    <mergeCell ref="F83:G83"/>
    <mergeCell ref="I83:J83"/>
    <mergeCell ref="A79:S79"/>
    <mergeCell ref="B80:C80"/>
    <mergeCell ref="D80:E80"/>
    <mergeCell ref="F80:G80"/>
    <mergeCell ref="I80:J80"/>
    <mergeCell ref="B81:C81"/>
    <mergeCell ref="D81:E81"/>
    <mergeCell ref="F81:G81"/>
    <mergeCell ref="I81:J81"/>
    <mergeCell ref="B77:C77"/>
    <mergeCell ref="D77:E77"/>
    <mergeCell ref="F77:G77"/>
    <mergeCell ref="I77:J77"/>
    <mergeCell ref="B78:C78"/>
    <mergeCell ref="D78:E78"/>
    <mergeCell ref="F78:G78"/>
    <mergeCell ref="I78:J78"/>
    <mergeCell ref="Q74:Q75"/>
    <mergeCell ref="R74:R75"/>
    <mergeCell ref="S74:S75"/>
    <mergeCell ref="B76:C76"/>
    <mergeCell ref="D76:E76"/>
    <mergeCell ref="F76:G76"/>
    <mergeCell ref="I76:J76"/>
    <mergeCell ref="K74:K75"/>
    <mergeCell ref="L74:L75"/>
    <mergeCell ref="M74:M75"/>
    <mergeCell ref="N74:N75"/>
    <mergeCell ref="O74:O75"/>
    <mergeCell ref="P74:P75"/>
    <mergeCell ref="A74:A75"/>
    <mergeCell ref="B74:C75"/>
    <mergeCell ref="D74:E75"/>
    <mergeCell ref="F74:G75"/>
    <mergeCell ref="H74:H75"/>
    <mergeCell ref="I74:J75"/>
    <mergeCell ref="Q71:Q72"/>
    <mergeCell ref="R71:R72"/>
    <mergeCell ref="S71:S72"/>
    <mergeCell ref="B72:C72"/>
    <mergeCell ref="B73:C73"/>
    <mergeCell ref="D73:E73"/>
    <mergeCell ref="F73:G73"/>
    <mergeCell ref="I73:J73"/>
    <mergeCell ref="K71:K72"/>
    <mergeCell ref="L71:L72"/>
    <mergeCell ref="M71:M72"/>
    <mergeCell ref="N71:N72"/>
    <mergeCell ref="O71:O72"/>
    <mergeCell ref="P71:P72"/>
    <mergeCell ref="B70:C70"/>
    <mergeCell ref="D70:E70"/>
    <mergeCell ref="F70:G70"/>
    <mergeCell ref="I70:J70"/>
    <mergeCell ref="A71:A72"/>
    <mergeCell ref="B71:C71"/>
    <mergeCell ref="D71:E72"/>
    <mergeCell ref="F71:G72"/>
    <mergeCell ref="H71:H72"/>
    <mergeCell ref="I71:J72"/>
    <mergeCell ref="B67:C67"/>
    <mergeCell ref="D67:E67"/>
    <mergeCell ref="F67:G67"/>
    <mergeCell ref="I67:J67"/>
    <mergeCell ref="A68:S68"/>
    <mergeCell ref="B69:C69"/>
    <mergeCell ref="D69:E69"/>
    <mergeCell ref="F69:G69"/>
    <mergeCell ref="I69:J69"/>
    <mergeCell ref="B65:C65"/>
    <mergeCell ref="D65:E65"/>
    <mergeCell ref="F65:G65"/>
    <mergeCell ref="I65:J65"/>
    <mergeCell ref="B66:C66"/>
    <mergeCell ref="D66:E66"/>
    <mergeCell ref="F66:G66"/>
    <mergeCell ref="I66:J66"/>
    <mergeCell ref="B63:C63"/>
    <mergeCell ref="D63:E63"/>
    <mergeCell ref="F63:G63"/>
    <mergeCell ref="I63:J63"/>
    <mergeCell ref="B64:C64"/>
    <mergeCell ref="D64:E64"/>
    <mergeCell ref="F64:G64"/>
    <mergeCell ref="I64:J64"/>
    <mergeCell ref="A60:S60"/>
    <mergeCell ref="B61:C61"/>
    <mergeCell ref="D61:E61"/>
    <mergeCell ref="F61:G61"/>
    <mergeCell ref="I61:J61"/>
    <mergeCell ref="B62:C62"/>
    <mergeCell ref="D62:E62"/>
    <mergeCell ref="F62:G62"/>
    <mergeCell ref="I62:J62"/>
    <mergeCell ref="I57:J57"/>
    <mergeCell ref="B58:C58"/>
    <mergeCell ref="D58:E58"/>
    <mergeCell ref="F58:G58"/>
    <mergeCell ref="I58:J58"/>
    <mergeCell ref="A59:S59"/>
    <mergeCell ref="A55:S55"/>
    <mergeCell ref="A56:A57"/>
    <mergeCell ref="B56:C57"/>
    <mergeCell ref="D56:E57"/>
    <mergeCell ref="F56:J56"/>
    <mergeCell ref="K56:K57"/>
    <mergeCell ref="L56:L57"/>
    <mergeCell ref="M56:O56"/>
    <mergeCell ref="P56:S56"/>
    <mergeCell ref="F57:G57"/>
    <mergeCell ref="B53:C53"/>
    <mergeCell ref="D53:E53"/>
    <mergeCell ref="F53:G53"/>
    <mergeCell ref="I53:J53"/>
    <mergeCell ref="B54:C54"/>
    <mergeCell ref="D54:E54"/>
    <mergeCell ref="F54:G54"/>
    <mergeCell ref="I54:J54"/>
    <mergeCell ref="A50:S50"/>
    <mergeCell ref="B51:C51"/>
    <mergeCell ref="D51:E51"/>
    <mergeCell ref="F51:G51"/>
    <mergeCell ref="I51:J51"/>
    <mergeCell ref="B52:C52"/>
    <mergeCell ref="D52:E52"/>
    <mergeCell ref="F52:G52"/>
    <mergeCell ref="I52:J52"/>
    <mergeCell ref="B48:C48"/>
    <mergeCell ref="D48:E48"/>
    <mergeCell ref="F48:G48"/>
    <mergeCell ref="I48:J48"/>
    <mergeCell ref="B49:C49"/>
    <mergeCell ref="D49:E49"/>
    <mergeCell ref="F49:G49"/>
    <mergeCell ref="I49:J49"/>
    <mergeCell ref="B46:C46"/>
    <mergeCell ref="D46:E46"/>
    <mergeCell ref="F46:G46"/>
    <mergeCell ref="I46:J46"/>
    <mergeCell ref="B47:C47"/>
    <mergeCell ref="D47:E47"/>
    <mergeCell ref="F47:G47"/>
    <mergeCell ref="I47:J47"/>
    <mergeCell ref="B44:C44"/>
    <mergeCell ref="D44:E44"/>
    <mergeCell ref="F44:G44"/>
    <mergeCell ref="I44:J44"/>
    <mergeCell ref="B45:C45"/>
    <mergeCell ref="D45:E45"/>
    <mergeCell ref="F45:G45"/>
    <mergeCell ref="I45:J45"/>
    <mergeCell ref="A41:S41"/>
    <mergeCell ref="B42:C42"/>
    <mergeCell ref="D42:E42"/>
    <mergeCell ref="F42:G42"/>
    <mergeCell ref="I42:J42"/>
    <mergeCell ref="B43:C43"/>
    <mergeCell ref="D43:E43"/>
    <mergeCell ref="F43:G43"/>
    <mergeCell ref="I43:J43"/>
    <mergeCell ref="B39:C39"/>
    <mergeCell ref="D39:E39"/>
    <mergeCell ref="F39:G39"/>
    <mergeCell ref="I39:J39"/>
    <mergeCell ref="B40:C40"/>
    <mergeCell ref="D40:E40"/>
    <mergeCell ref="F40:G40"/>
    <mergeCell ref="I40:J40"/>
    <mergeCell ref="B37:C37"/>
    <mergeCell ref="D37:E37"/>
    <mergeCell ref="F37:G37"/>
    <mergeCell ref="I37:J37"/>
    <mergeCell ref="B38:C38"/>
    <mergeCell ref="D38:E38"/>
    <mergeCell ref="F38:G38"/>
    <mergeCell ref="I38:J38"/>
    <mergeCell ref="A34:S34"/>
    <mergeCell ref="B35:C35"/>
    <mergeCell ref="D35:E35"/>
    <mergeCell ref="F35:G35"/>
    <mergeCell ref="I35:J35"/>
    <mergeCell ref="B36:C36"/>
    <mergeCell ref="D36:E36"/>
    <mergeCell ref="F36:G36"/>
    <mergeCell ref="I36:J36"/>
    <mergeCell ref="I31:J31"/>
    <mergeCell ref="B32:C32"/>
    <mergeCell ref="D32:E32"/>
    <mergeCell ref="F32:G32"/>
    <mergeCell ref="I32:J32"/>
    <mergeCell ref="A33:S33"/>
    <mergeCell ref="A29:S29"/>
    <mergeCell ref="A30:A31"/>
    <mergeCell ref="B30:C31"/>
    <mergeCell ref="D30:E31"/>
    <mergeCell ref="F30:J30"/>
    <mergeCell ref="K30:K31"/>
    <mergeCell ref="L30:L31"/>
    <mergeCell ref="M30:O30"/>
    <mergeCell ref="P30:S30"/>
    <mergeCell ref="F31:G31"/>
    <mergeCell ref="B27:C27"/>
    <mergeCell ref="D27:E27"/>
    <mergeCell ref="F27:G27"/>
    <mergeCell ref="I27:J27"/>
    <mergeCell ref="B28:C28"/>
    <mergeCell ref="D28:E28"/>
    <mergeCell ref="F28:G28"/>
    <mergeCell ref="I28:J28"/>
    <mergeCell ref="A24:S24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3:C23"/>
    <mergeCell ref="D23:E23"/>
    <mergeCell ref="F23:G23"/>
    <mergeCell ref="I23:J23"/>
    <mergeCell ref="R19:R20"/>
    <mergeCell ref="S19:S20"/>
    <mergeCell ref="B21:C21"/>
    <mergeCell ref="D21:E21"/>
    <mergeCell ref="F21:G21"/>
    <mergeCell ref="I21:J21"/>
    <mergeCell ref="L19:L20"/>
    <mergeCell ref="M19:M20"/>
    <mergeCell ref="N19:N20"/>
    <mergeCell ref="O19:O20"/>
    <mergeCell ref="P19:P20"/>
    <mergeCell ref="Q19:Q20"/>
    <mergeCell ref="B19:C20"/>
    <mergeCell ref="D19:E20"/>
    <mergeCell ref="F19:G20"/>
    <mergeCell ref="H19:H20"/>
    <mergeCell ref="I19:J20"/>
    <mergeCell ref="K19:K20"/>
    <mergeCell ref="B17:C17"/>
    <mergeCell ref="D17:E17"/>
    <mergeCell ref="F17:G17"/>
    <mergeCell ref="I17:J17"/>
    <mergeCell ref="B18:C18"/>
    <mergeCell ref="D18:E18"/>
    <mergeCell ref="F18:G18"/>
    <mergeCell ref="I18:J18"/>
    <mergeCell ref="A14:S14"/>
    <mergeCell ref="B15:C15"/>
    <mergeCell ref="D15:E15"/>
    <mergeCell ref="F15:G15"/>
    <mergeCell ref="I15:J15"/>
    <mergeCell ref="B16:C16"/>
    <mergeCell ref="D16:E16"/>
    <mergeCell ref="F16:G16"/>
    <mergeCell ref="I16:J16"/>
    <mergeCell ref="B12:C12"/>
    <mergeCell ref="D12:E12"/>
    <mergeCell ref="F12:G12"/>
    <mergeCell ref="I12:J12"/>
    <mergeCell ref="B13:C13"/>
    <mergeCell ref="D13:E13"/>
    <mergeCell ref="F13:G13"/>
    <mergeCell ref="I13:J13"/>
    <mergeCell ref="B10:C10"/>
    <mergeCell ref="D10:E10"/>
    <mergeCell ref="F10:G10"/>
    <mergeCell ref="I10:J10"/>
    <mergeCell ref="B11:C11"/>
    <mergeCell ref="D11:E11"/>
    <mergeCell ref="F11:G11"/>
    <mergeCell ref="I11:J11"/>
    <mergeCell ref="A7:S7"/>
    <mergeCell ref="B8:C8"/>
    <mergeCell ref="D8:E8"/>
    <mergeCell ref="F8:G8"/>
    <mergeCell ref="I8:J8"/>
    <mergeCell ref="B9:C9"/>
    <mergeCell ref="D9:E9"/>
    <mergeCell ref="F9:G9"/>
    <mergeCell ref="I9:J9"/>
    <mergeCell ref="B5:C5"/>
    <mergeCell ref="D5:E5"/>
    <mergeCell ref="F5:G5"/>
    <mergeCell ref="I5:J5"/>
    <mergeCell ref="A6:S6"/>
    <mergeCell ref="A3:A4"/>
    <mergeCell ref="B3:C4"/>
    <mergeCell ref="D3:E4"/>
    <mergeCell ref="F3:J3"/>
    <mergeCell ref="A1:S1"/>
    <mergeCell ref="K3:K4"/>
    <mergeCell ref="L3:L4"/>
    <mergeCell ref="M3:O3"/>
    <mergeCell ref="P3:S3"/>
    <mergeCell ref="F4:G4"/>
    <mergeCell ref="A2:S2"/>
    <mergeCell ref="I4:J4"/>
  </mergeCells>
  <pageMargins left="0.7" right="0.7" top="0.75" bottom="0.75" header="0.3" footer="0.3"/>
  <pageSetup paperSize="9" scale="7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1-я неделя</vt:lpstr>
      <vt:lpstr> 2 неделя второй вариант</vt:lpstr>
      <vt:lpstr>Лист1</vt:lpstr>
      <vt:lpstr>'1-я неделя'!Область_печати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2023-12-07T12:22:05Z</cp:lastPrinted>
  <dcterms:created xsi:type="dcterms:W3CDTF">1996-10-08T23:32:33Z</dcterms:created>
  <dcterms:modified xsi:type="dcterms:W3CDTF">2023-12-29T09:44:09Z</dcterms:modified>
</cp:coreProperties>
</file>